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iemnaya1\Desktop\Меню\"/>
    </mc:Choice>
  </mc:AlternateContent>
  <bookViews>
    <workbookView xWindow="0" yWindow="0" windowWidth="12945" windowHeight="82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" l="1"/>
  <c r="E8" i="1"/>
  <c r="J18" i="1"/>
  <c r="F18" i="1"/>
  <c r="J14" i="1"/>
  <c r="I14" i="1"/>
  <c r="H14" i="1"/>
  <c r="G14" i="1"/>
  <c r="J11" i="1"/>
  <c r="I11" i="1"/>
  <c r="H11" i="1"/>
  <c r="G11" i="1"/>
  <c r="J10" i="1"/>
  <c r="I10" i="1"/>
  <c r="I18" i="1" s="1"/>
  <c r="H10" i="1"/>
  <c r="H18" i="1" s="1"/>
  <c r="G10" i="1"/>
  <c r="G18" i="1" s="1"/>
  <c r="J8" i="1"/>
  <c r="I8" i="1"/>
  <c r="F8" i="1"/>
  <c r="J4" i="1"/>
  <c r="H4" i="1"/>
  <c r="H8" i="1" s="1"/>
  <c r="G4" i="1"/>
  <c r="G8" i="1" s="1"/>
  <c r="F4" i="1"/>
</calcChain>
</file>

<file path=xl/sharedStrings.xml><?xml version="1.0" encoding="utf-8"?>
<sst xmlns="http://schemas.openxmlformats.org/spreadsheetml/2006/main" count="53" uniqueCount="43">
  <si>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</si>
  <si>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</si>
  <si>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</si>
  <si>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</si>
  <si>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</si>
  <si>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</si>
  <si>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</si>
  <si>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</si>
  <si>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</si>
  <si>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</si>
  <si>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</si>
  <si>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</si>
  <si>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</si>
  <si>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</si>
  <si>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</si>
  <si>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</si>
  <si>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</si>
  <si>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фрукты</t>
  </si>
  <si>
    <t>акт</t>
  </si>
  <si>
    <t>хлеб</t>
  </si>
  <si>
    <t>пром.пр-во</t>
  </si>
  <si>
    <t>закуска</t>
  </si>
  <si>
    <t>Т.32 сб.1981 г.</t>
  </si>
  <si>
    <t>Зелёный горошек</t>
  </si>
  <si>
    <t>гор.блюдо</t>
  </si>
  <si>
    <t>№ 210 сб.2011г.</t>
  </si>
  <si>
    <t>Омлет натуральный с маслом сливочным</t>
  </si>
  <si>
    <t>№ 54-3гн-2020</t>
  </si>
  <si>
    <t>Чай  сахаром, лимоном</t>
  </si>
  <si>
    <t>Хлеб пшеничный</t>
  </si>
  <si>
    <t>Банан</t>
  </si>
  <si>
    <t>Помидор свежий</t>
  </si>
  <si>
    <t>1 блюдо</t>
  </si>
  <si>
    <t>№ 88,241 сб.2011г.</t>
  </si>
  <si>
    <t>Борщ с говядиной отварной</t>
  </si>
  <si>
    <t>2 блюдо</t>
  </si>
  <si>
    <t>№ 260 сб.2011г.</t>
  </si>
  <si>
    <t>Гуляш из говядины</t>
  </si>
  <si>
    <t>гарнир</t>
  </si>
  <si>
    <t>№ 302 сб.2011г.</t>
  </si>
  <si>
    <t>Каша гречневая</t>
  </si>
  <si>
    <t>Хлеб  ржано-пшеничный</t>
  </si>
  <si>
    <t>2022-09-09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</si>
</sst>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/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5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4" fillId="0" borderId="1" xfId="0" applyFont="1" applyBorder="1"/>
    <xf numFmtId="0" fontId="1" fillId="0" borderId="13" xfId="0" applyFont="1" applyBorder="1"/>
    <xf numFmtId="0" fontId="4" fillId="2" borderId="1" xfId="0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7" xfId="0" applyFont="1" applyBorder="1"/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0" fontId="1" fillId="0" borderId="18" xfId="0" applyFont="1" applyBorder="1"/>
    <xf numFmtId="0" fontId="1" fillId="0" borderId="19" xfId="0" applyFont="1" applyBorder="1"/>
    <xf numFmtId="0" fontId="5" fillId="0" borderId="18" xfId="0" applyFont="1" applyBorder="1"/>
    <xf numFmtId="0" fontId="1" fillId="0" borderId="0" xfId="0" applyFont="1"/>
    <xf numFmtId="0" fontId="1" fillId="2" borderId="13" xfId="0" applyFont="1" applyFill="1" applyBorder="1"/>
    <xf numFmtId="2" fontId="1" fillId="2" borderId="3" xfId="0" applyNumberFormat="1" applyFont="1" applyFill="1" applyBorder="1" applyAlignment="1">
      <alignment horizontal="left"/>
    </xf>
    <xf numFmtId="0" fontId="4" fillId="2" borderId="1" xfId="2" applyNumberFormat="1" applyFont="1" applyFill="1" applyBorder="1" applyAlignment="1">
      <alignment horizontal="center"/>
    </xf>
    <xf numFmtId="2" fontId="4" fillId="2" borderId="1" xfId="1" applyNumberFormat="1" applyFont="1" applyFill="1" applyBorder="1" applyAlignment="1">
      <alignment horizontal="right"/>
    </xf>
    <xf numFmtId="0" fontId="1" fillId="2" borderId="7" xfId="0" applyFont="1" applyFill="1" applyBorder="1"/>
    <xf numFmtId="2" fontId="4" fillId="2" borderId="1" xfId="1" applyNumberFormat="1" applyFont="1" applyFill="1" applyBorder="1" applyAlignment="1"/>
    <xf numFmtId="164" fontId="4" fillId="0" borderId="1" xfId="0" applyNumberFormat="1" applyFont="1" applyFill="1" applyBorder="1" applyAlignment="1">
      <alignment horizontal="right" vertical="center"/>
    </xf>
    <xf numFmtId="164" fontId="4" fillId="0" borderId="4" xfId="0" applyNumberFormat="1" applyFont="1" applyFill="1" applyBorder="1" applyAlignment="1">
      <alignment horizontal="right" vertical="center"/>
    </xf>
    <xf numFmtId="0" fontId="1" fillId="2" borderId="20" xfId="0" applyFont="1" applyFill="1" applyBorder="1"/>
    <xf numFmtId="0" fontId="1" fillId="2" borderId="21" xfId="0" applyFont="1" applyFill="1" applyBorder="1"/>
    <xf numFmtId="0" fontId="4" fillId="2" borderId="22" xfId="1" applyFont="1" applyFill="1" applyBorder="1"/>
    <xf numFmtId="0" fontId="4" fillId="2" borderId="22" xfId="2" applyNumberFormat="1" applyFont="1" applyFill="1" applyBorder="1" applyAlignment="1">
      <alignment horizontal="center"/>
    </xf>
    <xf numFmtId="2" fontId="4" fillId="2" borderId="23" xfId="0" applyNumberFormat="1" applyFont="1" applyFill="1" applyBorder="1" applyAlignment="1">
      <alignment vertical="center"/>
    </xf>
    <xf numFmtId="2" fontId="4" fillId="2" borderId="22" xfId="0" applyNumberFormat="1" applyFont="1" applyFill="1" applyBorder="1" applyAlignment="1">
      <alignment vertical="center"/>
    </xf>
    <xf numFmtId="164" fontId="4" fillId="2" borderId="24" xfId="0" applyNumberFormat="1" applyFont="1" applyFill="1" applyBorder="1" applyAlignment="1">
      <alignment vertical="center"/>
    </xf>
    <xf numFmtId="0" fontId="1" fillId="2" borderId="12" xfId="0" applyFont="1" applyFill="1" applyBorder="1"/>
    <xf numFmtId="0" fontId="4" fillId="2" borderId="26" xfId="0" applyFont="1" applyFill="1" applyBorder="1"/>
    <xf numFmtId="0" fontId="4" fillId="2" borderId="26" xfId="2" applyNumberFormat="1" applyFont="1" applyFill="1" applyBorder="1" applyAlignment="1">
      <alignment horizontal="center"/>
    </xf>
    <xf numFmtId="0" fontId="1" fillId="0" borderId="27" xfId="0" applyFont="1" applyBorder="1"/>
    <xf numFmtId="0" fontId="1" fillId="0" borderId="25" xfId="0" applyFont="1" applyBorder="1"/>
    <xf numFmtId="0" fontId="4" fillId="0" borderId="26" xfId="0" applyFont="1" applyBorder="1"/>
    <xf numFmtId="2" fontId="4" fillId="2" borderId="26" xfId="1" applyNumberFormat="1" applyFont="1" applyFill="1" applyBorder="1" applyAlignment="1"/>
    <xf numFmtId="164" fontId="1" fillId="0" borderId="26" xfId="0" applyNumberFormat="1" applyFont="1" applyFill="1" applyBorder="1" applyAlignment="1"/>
    <xf numFmtId="164" fontId="4" fillId="0" borderId="4" xfId="0" applyNumberFormat="1" applyFont="1" applyFill="1" applyBorder="1" applyAlignment="1">
      <alignment horizontal="right"/>
    </xf>
    <xf numFmtId="0" fontId="1" fillId="0" borderId="12" xfId="0" applyFont="1" applyBorder="1"/>
    <xf numFmtId="0" fontId="1" fillId="0" borderId="3" xfId="0" applyFont="1" applyBorder="1"/>
    <xf numFmtId="164" fontId="4" fillId="0" borderId="1" xfId="0" applyNumberFormat="1" applyFont="1" applyFill="1" applyBorder="1" applyAlignment="1">
      <alignment horizontal="right"/>
    </xf>
    <xf numFmtId="0" fontId="4" fillId="2" borderId="1" xfId="1" applyFont="1" applyFill="1" applyBorder="1" applyAlignment="1"/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4" xfId="0" applyFont="1" applyFill="1" applyBorder="1"/>
    <xf numFmtId="0" fontId="1" fillId="2" borderId="28" xfId="0" applyFont="1" applyFill="1" applyBorder="1"/>
    <xf numFmtId="0" fontId="4" fillId="2" borderId="5" xfId="1" applyFont="1" applyFill="1" applyBorder="1"/>
    <xf numFmtId="0" fontId="1" fillId="2" borderId="5" xfId="0" applyFont="1" applyFill="1" applyBorder="1" applyAlignment="1">
      <alignment horizontal="center"/>
    </xf>
    <xf numFmtId="2" fontId="4" fillId="2" borderId="5" xfId="1" applyNumberFormat="1" applyFont="1" applyFill="1" applyBorder="1" applyAlignment="1"/>
    <xf numFmtId="2" fontId="4" fillId="2" borderId="29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0" fontId="1" fillId="2" borderId="27" xfId="0" applyFont="1" applyFill="1" applyBorder="1"/>
    <xf numFmtId="0" fontId="1" fillId="2" borderId="30" xfId="0" applyFont="1" applyFill="1" applyBorder="1"/>
    <xf numFmtId="0" fontId="4" fillId="2" borderId="31" xfId="0" applyFont="1" applyFill="1" applyBorder="1"/>
    <xf numFmtId="0" fontId="4" fillId="2" borderId="32" xfId="2" applyNumberFormat="1" applyFont="1" applyFill="1" applyBorder="1" applyAlignment="1">
      <alignment horizontal="center"/>
    </xf>
    <xf numFmtId="2" fontId="4" fillId="2" borderId="31" xfId="1" applyNumberFormat="1" applyFont="1" applyFill="1" applyBorder="1" applyAlignment="1"/>
    <xf numFmtId="164" fontId="4" fillId="2" borderId="31" xfId="0" applyNumberFormat="1" applyFont="1" applyFill="1" applyBorder="1" applyAlignment="1"/>
    <xf numFmtId="164" fontId="4" fillId="2" borderId="33" xfId="0" applyNumberFormat="1" applyFont="1" applyFill="1" applyBorder="1" applyAlignment="1"/>
    <xf numFmtId="0" fontId="4" fillId="2" borderId="34" xfId="2" applyNumberFormat="1" applyFont="1" applyFill="1" applyBorder="1" applyAlignment="1">
      <alignment horizontal="center"/>
    </xf>
    <xf numFmtId="164" fontId="4" fillId="2" borderId="34" xfId="0" applyNumberFormat="1" applyFont="1" applyFill="1" applyBorder="1" applyAlignment="1"/>
    <xf numFmtId="164" fontId="4" fillId="2" borderId="26" xfId="0" applyNumberFormat="1" applyFont="1" applyFill="1" applyBorder="1" applyAlignment="1"/>
    <xf numFmtId="164" fontId="4" fillId="2" borderId="35" xfId="0" applyNumberFormat="1" applyFont="1" applyFill="1" applyBorder="1" applyAlignment="1"/>
    <xf numFmtId="0" fontId="1" fillId="2" borderId="25" xfId="0" applyFont="1" applyFill="1" applyBorder="1"/>
    <xf numFmtId="165" fontId="4" fillId="2" borderId="1" xfId="1" applyNumberFormat="1" applyFont="1" applyFill="1" applyBorder="1"/>
    <xf numFmtId="2" fontId="4" fillId="2" borderId="1" xfId="1" applyNumberFormat="1" applyFont="1" applyFill="1" applyBorder="1"/>
    <xf numFmtId="0" fontId="4" fillId="2" borderId="2" xfId="2" applyNumberFormat="1" applyFont="1" applyFill="1" applyBorder="1" applyAlignment="1">
      <alignment horizontal="center"/>
    </xf>
    <xf numFmtId="0" fontId="1" fillId="2" borderId="3" xfId="0" applyFont="1" applyFill="1" applyBorder="1"/>
    <xf numFmtId="0" fontId="1" fillId="2" borderId="22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2" fontId="1" fillId="2" borderId="1" xfId="0" applyNumberFormat="1" applyFont="1" applyFill="1" applyBorder="1" applyAlignment="1"/>
    <xf numFmtId="164" fontId="4" fillId="2" borderId="23" xfId="0" applyNumberFormat="1" applyFont="1" applyFill="1" applyBorder="1" applyAlignment="1"/>
    <xf numFmtId="164" fontId="4" fillId="2" borderId="22" xfId="0" applyNumberFormat="1" applyFont="1" applyFill="1" applyBorder="1" applyAlignment="1"/>
    <xf numFmtId="164" fontId="4" fillId="2" borderId="24" xfId="0" applyNumberFormat="1" applyFont="1" applyFill="1" applyBorder="1" applyAlignment="1"/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90" zoomScaleNormal="90" workbookViewId="0">
      <selection activeCell="C13" sqref="C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82" t="s">
        <v>13</v>
      </c>
      <c r="C1" s="83"/>
      <c r="D1" s="84"/>
      <c r="E1" s="1" t="s">
        <v>10</v>
      </c>
      <c r="F1" s="2"/>
      <c r="G1" s="1"/>
      <c r="H1" s="1"/>
      <c r="I1" s="1" t="s">
        <v>1</v>
      </c>
      <c r="J1" s="3" t="s">
        <v>42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7" t="s">
        <v>16</v>
      </c>
      <c r="B3" s="8" t="s">
        <v>2</v>
      </c>
      <c r="C3" s="9" t="s">
        <v>11</v>
      </c>
      <c r="D3" s="10" t="s">
        <v>3</v>
      </c>
      <c r="E3" s="10" t="s">
        <v>12</v>
      </c>
      <c r="F3" s="10" t="s">
        <v>4</v>
      </c>
      <c r="G3" s="11" t="s">
        <v>5</v>
      </c>
      <c r="H3" s="10" t="s">
        <v>6</v>
      </c>
      <c r="I3" s="10" t="s">
        <v>7</v>
      </c>
      <c r="J3" s="12" t="s">
        <v>8</v>
      </c>
    </row>
    <row r="4" spans="1:10" x14ac:dyDescent="0.25">
      <c r="A4" s="13" t="s">
        <v>14</v>
      </c>
      <c r="B4" s="38" t="s">
        <v>21</v>
      </c>
      <c r="C4" s="39" t="s">
        <v>22</v>
      </c>
      <c r="D4" s="40" t="s">
        <v>23</v>
      </c>
      <c r="E4" s="37">
        <v>80</v>
      </c>
      <c r="F4" s="41">
        <f>15.4*0.8*1.65</f>
        <v>20.327999999999999</v>
      </c>
      <c r="G4" s="42">
        <f>35*0.8</f>
        <v>28</v>
      </c>
      <c r="H4" s="42">
        <f>3*0.8</f>
        <v>2.4000000000000004</v>
      </c>
      <c r="I4" s="42">
        <v>0</v>
      </c>
      <c r="J4" s="43">
        <f>6*0.8</f>
        <v>4.8000000000000007</v>
      </c>
    </row>
    <row r="5" spans="1:10" x14ac:dyDescent="0.25">
      <c r="A5" s="18"/>
      <c r="B5" s="44" t="s">
        <v>24</v>
      </c>
      <c r="C5" s="45" t="s">
        <v>25</v>
      </c>
      <c r="D5" s="4" t="s">
        <v>26</v>
      </c>
      <c r="E5" s="22">
        <v>205</v>
      </c>
      <c r="F5" s="23">
        <v>55.76</v>
      </c>
      <c r="G5" s="46">
        <v>316.3</v>
      </c>
      <c r="H5" s="46">
        <v>16.899999999999999</v>
      </c>
      <c r="I5" s="46">
        <v>25.89</v>
      </c>
      <c r="J5" s="46">
        <v>4.2</v>
      </c>
    </row>
    <row r="6" spans="1:10" x14ac:dyDescent="0.25">
      <c r="A6" s="18"/>
      <c r="B6" s="20" t="s">
        <v>15</v>
      </c>
      <c r="C6" s="21" t="s">
        <v>27</v>
      </c>
      <c r="D6" s="6" t="s">
        <v>28</v>
      </c>
      <c r="E6" s="22">
        <v>207</v>
      </c>
      <c r="F6" s="23">
        <v>3.31</v>
      </c>
      <c r="G6" s="14">
        <v>27.9</v>
      </c>
      <c r="H6" s="14">
        <v>0.3</v>
      </c>
      <c r="I6" s="14">
        <v>0.02</v>
      </c>
      <c r="J6" s="15">
        <v>6.7</v>
      </c>
    </row>
    <row r="7" spans="1:10" x14ac:dyDescent="0.25">
      <c r="A7" s="16"/>
      <c r="B7" s="20" t="s">
        <v>19</v>
      </c>
      <c r="C7" s="24" t="s">
        <v>20</v>
      </c>
      <c r="D7" s="6" t="s">
        <v>29</v>
      </c>
      <c r="E7" s="31">
        <v>30</v>
      </c>
      <c r="F7" s="47">
        <v>2.71</v>
      </c>
      <c r="G7" s="48">
        <v>63</v>
      </c>
      <c r="H7" s="48">
        <v>1.8</v>
      </c>
      <c r="I7" s="48">
        <v>0.3</v>
      </c>
      <c r="J7" s="49">
        <v>12.9</v>
      </c>
    </row>
    <row r="8" spans="1:10" x14ac:dyDescent="0.25">
      <c r="A8" s="16"/>
      <c r="B8" s="28"/>
      <c r="C8" s="29"/>
      <c r="D8" s="30"/>
      <c r="E8" s="31">
        <f t="shared" ref="E8:J8" si="0">SUM(E4:E7)</f>
        <v>522</v>
      </c>
      <c r="F8" s="25">
        <f t="shared" si="0"/>
        <v>82.10799999999999</v>
      </c>
      <c r="G8" s="32">
        <f t="shared" si="0"/>
        <v>435.2</v>
      </c>
      <c r="H8" s="33">
        <f t="shared" si="0"/>
        <v>21.4</v>
      </c>
      <c r="I8" s="33">
        <f t="shared" si="0"/>
        <v>26.21</v>
      </c>
      <c r="J8" s="34">
        <f t="shared" si="0"/>
        <v>28.6</v>
      </c>
    </row>
    <row r="9" spans="1:10" ht="15.75" thickBot="1" x14ac:dyDescent="0.3">
      <c r="A9" s="17"/>
      <c r="B9" s="50"/>
      <c r="C9" s="51"/>
      <c r="D9" s="52"/>
      <c r="E9" s="53"/>
      <c r="F9" s="54"/>
      <c r="G9" s="55"/>
      <c r="H9" s="56"/>
      <c r="I9" s="56"/>
      <c r="J9" s="57"/>
    </row>
    <row r="10" spans="1:10" x14ac:dyDescent="0.25">
      <c r="A10" s="18" t="s">
        <v>9</v>
      </c>
      <c r="B10" s="58" t="s">
        <v>17</v>
      </c>
      <c r="C10" s="59" t="s">
        <v>18</v>
      </c>
      <c r="D10" s="60" t="s">
        <v>30</v>
      </c>
      <c r="E10" s="61">
        <v>225</v>
      </c>
      <c r="F10" s="62">
        <v>61.88</v>
      </c>
      <c r="G10" s="63">
        <f>74*2.25</f>
        <v>166.5</v>
      </c>
      <c r="H10" s="63">
        <f>1.5*2.25</f>
        <v>3.375</v>
      </c>
      <c r="I10" s="63">
        <f>0.5*2.25</f>
        <v>1.125</v>
      </c>
      <c r="J10" s="64">
        <f>21*2.25</f>
        <v>47.25</v>
      </c>
    </row>
    <row r="11" spans="1:10" x14ac:dyDescent="0.25">
      <c r="A11" s="18"/>
      <c r="B11" s="44" t="s">
        <v>21</v>
      </c>
      <c r="C11" s="39" t="s">
        <v>22</v>
      </c>
      <c r="D11" s="36" t="s">
        <v>31</v>
      </c>
      <c r="E11" s="65">
        <v>100</v>
      </c>
      <c r="F11" s="41">
        <v>17.14</v>
      </c>
      <c r="G11" s="66">
        <f>23</f>
        <v>23</v>
      </c>
      <c r="H11" s="67">
        <f>1.1</f>
        <v>1.1000000000000001</v>
      </c>
      <c r="I11" s="67">
        <f>0.2</f>
        <v>0.2</v>
      </c>
      <c r="J11" s="68">
        <f>3.8</f>
        <v>3.8</v>
      </c>
    </row>
    <row r="12" spans="1:10" x14ac:dyDescent="0.25">
      <c r="A12" s="18"/>
      <c r="B12" s="35" t="s">
        <v>32</v>
      </c>
      <c r="C12" s="69" t="s">
        <v>33</v>
      </c>
      <c r="D12" s="36" t="s">
        <v>34</v>
      </c>
      <c r="E12" s="37">
        <v>225</v>
      </c>
      <c r="F12" s="41">
        <v>33.25</v>
      </c>
      <c r="G12" s="66">
        <v>153</v>
      </c>
      <c r="H12" s="67">
        <v>8.24</v>
      </c>
      <c r="I12" s="67">
        <v>8.6999999999999993</v>
      </c>
      <c r="J12" s="68">
        <v>8.6999999999999993</v>
      </c>
    </row>
    <row r="13" spans="1:10" x14ac:dyDescent="0.25">
      <c r="A13" s="18"/>
      <c r="B13" s="20" t="s">
        <v>35</v>
      </c>
      <c r="C13" s="45" t="s">
        <v>36</v>
      </c>
      <c r="D13" s="70" t="s">
        <v>37</v>
      </c>
      <c r="E13" s="22">
        <v>165</v>
      </c>
      <c r="F13" s="71">
        <v>94</v>
      </c>
      <c r="G13" s="26">
        <v>188.9</v>
      </c>
      <c r="H13" s="26">
        <v>13.5</v>
      </c>
      <c r="I13" s="26">
        <v>13.5</v>
      </c>
      <c r="J13" s="27">
        <v>3.1</v>
      </c>
    </row>
    <row r="14" spans="1:10" x14ac:dyDescent="0.25">
      <c r="A14" s="16"/>
      <c r="B14" s="5" t="s">
        <v>38</v>
      </c>
      <c r="C14" s="45" t="s">
        <v>39</v>
      </c>
      <c r="D14" s="4" t="s">
        <v>40</v>
      </c>
      <c r="E14" s="72">
        <v>150</v>
      </c>
      <c r="F14" s="23">
        <v>13.18</v>
      </c>
      <c r="G14" s="46">
        <f>1625*0.15</f>
        <v>243.75</v>
      </c>
      <c r="H14" s="46">
        <f>57.32*0.15</f>
        <v>8.597999999999999</v>
      </c>
      <c r="I14" s="46">
        <f>40.62*0.15</f>
        <v>6.0929999999999991</v>
      </c>
      <c r="J14" s="43">
        <f>257.61*0.15</f>
        <v>38.641500000000001</v>
      </c>
    </row>
    <row r="15" spans="1:10" x14ac:dyDescent="0.25">
      <c r="A15" s="16"/>
      <c r="B15" s="20" t="s">
        <v>15</v>
      </c>
      <c r="C15" s="21" t="s">
        <v>27</v>
      </c>
      <c r="D15" s="6" t="s">
        <v>28</v>
      </c>
      <c r="E15" s="22">
        <v>207</v>
      </c>
      <c r="F15" s="23">
        <v>3.31</v>
      </c>
      <c r="G15" s="14">
        <v>27.9</v>
      </c>
      <c r="H15" s="14">
        <v>0.3</v>
      </c>
      <c r="I15" s="14">
        <v>0.02</v>
      </c>
      <c r="J15" s="15">
        <v>6.7</v>
      </c>
    </row>
    <row r="16" spans="1:10" x14ac:dyDescent="0.25">
      <c r="A16" s="16"/>
      <c r="B16" s="20" t="s">
        <v>19</v>
      </c>
      <c r="C16" s="24" t="s">
        <v>20</v>
      </c>
      <c r="D16" s="6" t="s">
        <v>29</v>
      </c>
      <c r="E16" s="31">
        <v>30</v>
      </c>
      <c r="F16" s="47">
        <v>2.71</v>
      </c>
      <c r="G16" s="48">
        <v>63</v>
      </c>
      <c r="H16" s="48">
        <v>1.8</v>
      </c>
      <c r="I16" s="48">
        <v>0.3</v>
      </c>
      <c r="J16" s="49">
        <v>12.9</v>
      </c>
    </row>
    <row r="17" spans="1:10" x14ac:dyDescent="0.25">
      <c r="A17" s="16"/>
      <c r="B17" s="20" t="s">
        <v>19</v>
      </c>
      <c r="C17" s="73" t="s">
        <v>20</v>
      </c>
      <c r="D17" s="6" t="s">
        <v>41</v>
      </c>
      <c r="E17" s="74">
        <v>30</v>
      </c>
      <c r="F17" s="25">
        <v>2.67</v>
      </c>
      <c r="G17" s="75">
        <v>57</v>
      </c>
      <c r="H17" s="76">
        <v>1.8</v>
      </c>
      <c r="I17" s="76">
        <v>0.3</v>
      </c>
      <c r="J17" s="77">
        <v>11.4</v>
      </c>
    </row>
    <row r="18" spans="1:10" x14ac:dyDescent="0.25">
      <c r="A18" s="16"/>
      <c r="B18" s="28"/>
      <c r="C18" s="29"/>
      <c r="D18" s="30"/>
      <c r="E18" s="74">
        <f t="shared" ref="E18:J18" si="1">SUM(E10:E17)</f>
        <v>1132</v>
      </c>
      <c r="F18" s="78">
        <f t="shared" si="1"/>
        <v>228.14000000000001</v>
      </c>
      <c r="G18" s="79">
        <f t="shared" si="1"/>
        <v>923.05</v>
      </c>
      <c r="H18" s="80">
        <f t="shared" si="1"/>
        <v>38.712999999999994</v>
      </c>
      <c r="I18" s="80">
        <f t="shared" si="1"/>
        <v>30.238</v>
      </c>
      <c r="J18" s="81">
        <f t="shared" si="1"/>
        <v>132.4915</v>
      </c>
    </row>
    <row r="19" spans="1:10" ht="15.75" thickBot="1" x14ac:dyDescent="0.3">
      <c r="A19" s="17"/>
      <c r="B19" s="50"/>
      <c r="C19" s="51"/>
      <c r="D19" s="52"/>
      <c r="E19" s="53"/>
      <c r="F19" s="54"/>
      <c r="G19" s="55"/>
      <c r="H19" s="56"/>
      <c r="I19" s="56"/>
      <c r="J19" s="57"/>
    </row>
    <row r="20" spans="1:10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9"/>
    </row>
    <row r="21" spans="1:10" x14ac:dyDescent="0.25">
      <c r="A21" s="19"/>
      <c r="B21" s="19"/>
      <c r="C21" s="19"/>
      <c r="D21" s="19"/>
      <c r="E21" s="19"/>
      <c r="F21" s="19"/>
      <c r="G21" s="19"/>
      <c r="H21" s="19"/>
      <c r="I21" s="19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Priemnaya1</cp:lastModifiedBy>
  <cp:lastPrinted>2021-05-18T10:32:40Z</cp:lastPrinted>
  <dcterms:created xsi:type="dcterms:W3CDTF">2015-06-05T18:19:34Z</dcterms:created>
  <dcterms:modified xsi:type="dcterms:W3CDTF">2022-09-14T01:39:46Z</dcterms:modified>
</cp:coreProperties>
</file>