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0" i="1"/>
  <c r="G20" i="1"/>
  <c r="J16" i="1"/>
  <c r="I16" i="1"/>
  <c r="H16" i="1"/>
  <c r="G16" i="1"/>
  <c r="J13" i="1"/>
  <c r="I13" i="1"/>
  <c r="H13" i="1"/>
  <c r="G13" i="1"/>
  <c r="J12" i="1"/>
  <c r="J20" i="1" s="1"/>
  <c r="I12" i="1"/>
  <c r="I20" i="1" s="1"/>
  <c r="H12" i="1"/>
  <c r="H20" i="1" s="1"/>
  <c r="G12" i="1"/>
  <c r="F12" i="1"/>
  <c r="F20" i="1" s="1"/>
  <c r="I10" i="1"/>
  <c r="J8" i="1"/>
  <c r="J5" i="1"/>
  <c r="G5" i="1"/>
  <c r="F5" i="1"/>
  <c r="J4" i="1"/>
  <c r="J10" i="1" s="1"/>
  <c r="I4" i="1"/>
  <c r="H4" i="1"/>
  <c r="H10" i="1" s="1"/>
  <c r="G4" i="1"/>
  <c r="G10" i="1" s="1"/>
  <c r="F4" i="1"/>
  <c r="F10" i="1" s="1"/>
</calcChain>
</file>

<file path=xl/sharedStrings.xml><?xml version="1.0" encoding="utf-8"?>
<sst xmlns="http://schemas.openxmlformats.org/spreadsheetml/2006/main" count="59" uniqueCount="46">
  <si>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</si>
  <si>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</si>
  <si>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</si>
  <si>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</si>
  <si>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</si>
  <si>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</si>
  <si>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</si>
  <si>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</si>
  <si>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</si>
  <si>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</si>
  <si>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</si>
  <si>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</si>
  <si>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</si>
  <si>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</si>
  <si>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</si>
  <si>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</si>
  <si>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</si>
  <si>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</si>
  <si>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</si>
  <si>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</si>
  <si>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</si>
  <si>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</si>
  <si>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</si>
  <si>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</si>
  <si>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</si>
  <si>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2 блюдо</t>
  </si>
  <si>
    <t>гарнир</t>
  </si>
  <si>
    <t>№ 54-2гн-2020</t>
  </si>
  <si>
    <t>Чай с сахаром</t>
  </si>
  <si>
    <t>№ 309 сб.2011г.</t>
  </si>
  <si>
    <t>Макаронные изделия отварные</t>
  </si>
  <si>
    <t>фрукты</t>
  </si>
  <si>
    <t>акт</t>
  </si>
  <si>
    <t>Банан</t>
  </si>
  <si>
    <t>Огурец консервированный</t>
  </si>
  <si>
    <t>№ 268 сб.2011г.</t>
  </si>
  <si>
    <t>Котлета из свинины</t>
  </si>
  <si>
    <t>Салат из болгарского перца</t>
  </si>
  <si>
    <t>№ 104,105 сб.2011г.</t>
  </si>
  <si>
    <t>Суп картоф. с укропом,мясными фрикадельками</t>
  </si>
  <si>
    <t>Ветчина отварная</t>
  </si>
  <si>
    <t>№ 302 сб.2011г.</t>
  </si>
  <si>
    <t>Каша гречневая</t>
  </si>
  <si>
    <t>№ 342 сб.2011г.</t>
  </si>
  <si>
    <t>Компот из груш</t>
  </si>
  <si>
    <t>2023-10-04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</si>
</sst>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2" fontId="4" fillId="2" borderId="23" xfId="0" applyNumberFormat="1" applyFont="1" applyFill="1" applyBorder="1" applyAlignment="1">
      <alignment horizontal="right"/>
    </xf>
    <xf numFmtId="0" fontId="1" fillId="0" borderId="13" xfId="0" applyFont="1" applyBorder="1"/>
    <xf numFmtId="2" fontId="1" fillId="0" borderId="3" xfId="0" applyNumberFormat="1" applyFont="1" applyFill="1" applyBorder="1" applyAlignment="1">
      <alignment horizontal="left"/>
    </xf>
    <xf numFmtId="0" fontId="1" fillId="2" borderId="29" xfId="0" applyFont="1" applyFill="1" applyBorder="1"/>
    <xf numFmtId="0" fontId="1" fillId="2" borderId="30" xfId="0" applyFont="1" applyFill="1" applyBorder="1"/>
    <xf numFmtId="0" fontId="4" fillId="2" borderId="20" xfId="0" applyFont="1" applyFill="1" applyBorder="1"/>
    <xf numFmtId="0" fontId="4" fillId="2" borderId="20" xfId="1" applyFont="1" applyFill="1" applyBorder="1"/>
    <xf numFmtId="2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31" xfId="0" applyFont="1" applyFill="1" applyBorder="1"/>
    <xf numFmtId="0" fontId="1" fillId="2" borderId="32" xfId="0" applyFont="1" applyFill="1" applyBorder="1"/>
    <xf numFmtId="0" fontId="4" fillId="2" borderId="33" xfId="0" applyFont="1" applyFill="1" applyBorder="1"/>
    <xf numFmtId="164" fontId="4" fillId="2" borderId="28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1" fillId="2" borderId="12" xfId="0" applyFont="1" applyFill="1" applyBorder="1"/>
    <xf numFmtId="2" fontId="4" fillId="2" borderId="20" xfId="1" applyNumberFormat="1" applyFont="1" applyFill="1" applyBorder="1" applyAlignment="1"/>
    <xf numFmtId="0" fontId="1" fillId="2" borderId="34" xfId="0" applyFont="1" applyFill="1" applyBorder="1"/>
    <xf numFmtId="0" fontId="4" fillId="2" borderId="35" xfId="0" applyFont="1" applyFill="1" applyBorder="1"/>
    <xf numFmtId="0" fontId="4" fillId="2" borderId="33" xfId="2" applyNumberFormat="1" applyFont="1" applyFill="1" applyBorder="1" applyAlignment="1">
      <alignment horizontal="center"/>
    </xf>
    <xf numFmtId="2" fontId="4" fillId="2" borderId="33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/>
    <xf numFmtId="164" fontId="4" fillId="2" borderId="33" xfId="0" applyNumberFormat="1" applyFont="1" applyFill="1" applyBorder="1" applyAlignment="1"/>
    <xf numFmtId="164" fontId="4" fillId="2" borderId="36" xfId="0" applyNumberFormat="1" applyFont="1" applyFill="1" applyBorder="1" applyAlignment="1"/>
    <xf numFmtId="0" fontId="1" fillId="0" borderId="37" xfId="0" applyFont="1" applyBorder="1"/>
    <xf numFmtId="0" fontId="1" fillId="2" borderId="28" xfId="0" applyFont="1" applyFill="1" applyBorder="1"/>
    <xf numFmtId="0" fontId="1" fillId="2" borderId="37" xfId="0" applyFont="1" applyFill="1" applyBorder="1"/>
    <xf numFmtId="0" fontId="4" fillId="2" borderId="28" xfId="0" applyFont="1" applyFill="1" applyBorder="1"/>
    <xf numFmtId="0" fontId="4" fillId="2" borderId="2" xfId="0" applyFont="1" applyFill="1" applyBorder="1"/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7" xfId="0" applyFont="1" applyBorder="1"/>
    <xf numFmtId="0" fontId="4" fillId="0" borderId="2" xfId="0" applyFont="1" applyBorder="1"/>
    <xf numFmtId="0" fontId="1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2" t="s">
        <v>13</v>
      </c>
      <c r="C1" s="63"/>
      <c r="D1" s="64"/>
      <c r="E1" s="1" t="s">
        <v>10</v>
      </c>
      <c r="F1" s="2"/>
      <c r="G1" s="1"/>
      <c r="H1" s="1"/>
      <c r="I1" s="1" t="s">
        <v>1</v>
      </c>
      <c r="J1" s="3" t="s">
        <v>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65" t="s">
        <v>31</v>
      </c>
      <c r="C4" s="66" t="s">
        <v>32</v>
      </c>
      <c r="D4" s="67" t="s">
        <v>33</v>
      </c>
      <c r="E4" s="40">
        <v>190</v>
      </c>
      <c r="F4" s="46">
        <f>0.19*270</f>
        <v>51.3</v>
      </c>
      <c r="G4" s="68">
        <f>96*1.9</f>
        <v>182.39999999999998</v>
      </c>
      <c r="H4" s="69">
        <f>1.5*1.9</f>
        <v>2.8499999999999996</v>
      </c>
      <c r="I4" s="69">
        <f>0.5*1.9</f>
        <v>0.95</v>
      </c>
      <c r="J4" s="70">
        <f>21*1.9</f>
        <v>39.9</v>
      </c>
    </row>
    <row r="5" spans="1:10" x14ac:dyDescent="0.25">
      <c r="A5" s="16"/>
      <c r="B5" s="10" t="s">
        <v>22</v>
      </c>
      <c r="C5" s="39" t="s">
        <v>24</v>
      </c>
      <c r="D5" s="41" t="s">
        <v>34</v>
      </c>
      <c r="E5" s="11">
        <v>50</v>
      </c>
      <c r="F5" s="19">
        <f>9.1*1.82</f>
        <v>16.562000000000001</v>
      </c>
      <c r="G5" s="68">
        <f>12*0.5</f>
        <v>6</v>
      </c>
      <c r="H5" s="69">
        <v>0</v>
      </c>
      <c r="I5" s="69">
        <v>0</v>
      </c>
      <c r="J5" s="70">
        <f>3*0.5</f>
        <v>1.5</v>
      </c>
    </row>
    <row r="6" spans="1:10" x14ac:dyDescent="0.25">
      <c r="A6" s="16"/>
      <c r="B6" s="71" t="s">
        <v>23</v>
      </c>
      <c r="C6" s="34" t="s">
        <v>35</v>
      </c>
      <c r="D6" s="15" t="s">
        <v>36</v>
      </c>
      <c r="E6" s="11">
        <v>90</v>
      </c>
      <c r="F6" s="20">
        <v>27.91</v>
      </c>
      <c r="G6" s="56">
        <v>271.56</v>
      </c>
      <c r="H6" s="56">
        <v>16.440000000000001</v>
      </c>
      <c r="I6" s="56">
        <v>16.32</v>
      </c>
      <c r="J6" s="56">
        <v>14.6</v>
      </c>
    </row>
    <row r="7" spans="1:10" x14ac:dyDescent="0.25">
      <c r="A7" s="16"/>
      <c r="B7" s="47" t="s">
        <v>26</v>
      </c>
      <c r="C7" s="34" t="s">
        <v>29</v>
      </c>
      <c r="D7" s="41" t="s">
        <v>30</v>
      </c>
      <c r="E7" s="11">
        <v>150</v>
      </c>
      <c r="F7" s="20">
        <v>9.2799999999999994</v>
      </c>
      <c r="G7" s="35">
        <v>202</v>
      </c>
      <c r="H7" s="35">
        <v>5.3</v>
      </c>
      <c r="I7" s="35">
        <v>5.5</v>
      </c>
      <c r="J7" s="35">
        <v>32.700000000000003</v>
      </c>
    </row>
    <row r="8" spans="1:10" x14ac:dyDescent="0.25">
      <c r="A8" s="16"/>
      <c r="B8" s="47" t="s">
        <v>15</v>
      </c>
      <c r="C8" s="48" t="s">
        <v>27</v>
      </c>
      <c r="D8" s="41" t="s">
        <v>28</v>
      </c>
      <c r="E8" s="11">
        <v>200</v>
      </c>
      <c r="F8" s="20">
        <v>1.42</v>
      </c>
      <c r="G8" s="37">
        <v>27.9</v>
      </c>
      <c r="H8" s="37">
        <v>0.3</v>
      </c>
      <c r="I8" s="37">
        <v>0.02</v>
      </c>
      <c r="J8" s="38">
        <f>6.7/0.21*0.16</f>
        <v>5.1047619047619053</v>
      </c>
    </row>
    <row r="9" spans="1:10" x14ac:dyDescent="0.25">
      <c r="A9" s="16"/>
      <c r="B9" s="23" t="s">
        <v>17</v>
      </c>
      <c r="C9" s="24" t="s">
        <v>18</v>
      </c>
      <c r="D9" s="15" t="s">
        <v>19</v>
      </c>
      <c r="E9" s="11">
        <v>30</v>
      </c>
      <c r="F9" s="18">
        <v>2.84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7"/>
      <c r="B10" s="49"/>
      <c r="C10" s="50"/>
      <c r="D10" s="51"/>
      <c r="E10" s="12">
        <f>SUM(E4:E9)</f>
        <v>710</v>
      </c>
      <c r="F10" s="28">
        <f>SUM(F3:F9)</f>
        <v>109.312</v>
      </c>
      <c r="G10" s="31">
        <f>SUM(G3:G9)</f>
        <v>752.86</v>
      </c>
      <c r="H10" s="32">
        <f>SUM(H3:H9)</f>
        <v>26.69</v>
      </c>
      <c r="I10" s="32">
        <f>SUM(I3:I9)</f>
        <v>23.09</v>
      </c>
      <c r="J10" s="33">
        <f>SUM(J3:J9)</f>
        <v>106.70476190476191</v>
      </c>
    </row>
    <row r="11" spans="1:10" ht="15.75" thickBot="1" x14ac:dyDescent="0.3">
      <c r="A11" s="27"/>
      <c r="B11" s="49"/>
      <c r="C11" s="50"/>
      <c r="D11" s="52"/>
      <c r="E11" s="12"/>
      <c r="F11" s="72"/>
      <c r="G11" s="53"/>
      <c r="H11" s="54"/>
      <c r="I11" s="54"/>
      <c r="J11" s="55"/>
    </row>
    <row r="12" spans="1:10" x14ac:dyDescent="0.25">
      <c r="A12" s="17" t="s">
        <v>9</v>
      </c>
      <c r="B12" s="65" t="s">
        <v>31</v>
      </c>
      <c r="C12" s="73" t="s">
        <v>32</v>
      </c>
      <c r="D12" s="74" t="s">
        <v>33</v>
      </c>
      <c r="E12" s="75">
        <v>190</v>
      </c>
      <c r="F12" s="76">
        <f>0.19*270</f>
        <v>51.3</v>
      </c>
      <c r="G12" s="77">
        <f>96*1.9</f>
        <v>182.39999999999998</v>
      </c>
      <c r="H12" s="78">
        <f>1.5*1.9</f>
        <v>2.8499999999999996</v>
      </c>
      <c r="I12" s="78">
        <f>0.5*1.9</f>
        <v>0.95</v>
      </c>
      <c r="J12" s="79">
        <f>21*1.9</f>
        <v>39.9</v>
      </c>
    </row>
    <row r="13" spans="1:10" x14ac:dyDescent="0.25">
      <c r="A13" s="16"/>
      <c r="B13" s="10" t="s">
        <v>22</v>
      </c>
      <c r="C13" s="80" t="s">
        <v>24</v>
      </c>
      <c r="D13" s="81" t="s">
        <v>37</v>
      </c>
      <c r="E13" s="40">
        <v>50</v>
      </c>
      <c r="F13" s="19">
        <v>12</v>
      </c>
      <c r="G13" s="68">
        <f>27*0.4+0.1*899</f>
        <v>100.7</v>
      </c>
      <c r="H13" s="69">
        <f>1.3*0.4</f>
        <v>0.52</v>
      </c>
      <c r="I13" s="69">
        <f>0.1*0.4+0.1*99.9</f>
        <v>10.030000000000001</v>
      </c>
      <c r="J13" s="70">
        <f>5.3*0.4</f>
        <v>2.12</v>
      </c>
    </row>
    <row r="14" spans="1:10" x14ac:dyDescent="0.25">
      <c r="A14" s="16"/>
      <c r="B14" s="71" t="s">
        <v>20</v>
      </c>
      <c r="C14" s="82" t="s">
        <v>38</v>
      </c>
      <c r="D14" s="83" t="s">
        <v>39</v>
      </c>
      <c r="E14" s="40">
        <v>272</v>
      </c>
      <c r="F14" s="19">
        <v>24.42</v>
      </c>
      <c r="G14" s="35">
        <v>129</v>
      </c>
      <c r="H14" s="35">
        <v>8.64</v>
      </c>
      <c r="I14" s="35">
        <v>4.32</v>
      </c>
      <c r="J14" s="36">
        <v>13.92</v>
      </c>
    </row>
    <row r="15" spans="1:10" x14ac:dyDescent="0.25">
      <c r="A15" s="16"/>
      <c r="B15" s="23" t="s">
        <v>25</v>
      </c>
      <c r="C15" s="80" t="s">
        <v>24</v>
      </c>
      <c r="D15" s="84" t="s">
        <v>40</v>
      </c>
      <c r="E15" s="11">
        <v>100</v>
      </c>
      <c r="F15" s="85">
        <v>50.99</v>
      </c>
      <c r="G15" s="86">
        <v>345</v>
      </c>
      <c r="H15" s="86">
        <v>12</v>
      </c>
      <c r="I15" s="86">
        <v>33</v>
      </c>
      <c r="J15" s="87">
        <v>0</v>
      </c>
    </row>
    <row r="16" spans="1:10" x14ac:dyDescent="0.25">
      <c r="A16" s="16"/>
      <c r="B16" s="47" t="s">
        <v>26</v>
      </c>
      <c r="C16" s="88" t="s">
        <v>41</v>
      </c>
      <c r="D16" s="89" t="s">
        <v>42</v>
      </c>
      <c r="E16" s="11">
        <v>150</v>
      </c>
      <c r="F16" s="20">
        <v>10.5</v>
      </c>
      <c r="G16" s="35">
        <f>1625*0.15</f>
        <v>243.75</v>
      </c>
      <c r="H16" s="35">
        <f>57.32*0.15</f>
        <v>8.597999999999999</v>
      </c>
      <c r="I16" s="35">
        <f>40.62*0.15</f>
        <v>6.0929999999999991</v>
      </c>
      <c r="J16" s="36">
        <f>257.61*0.15</f>
        <v>38.641500000000001</v>
      </c>
    </row>
    <row r="17" spans="1:10" x14ac:dyDescent="0.25">
      <c r="A17" s="16"/>
      <c r="B17" s="47" t="s">
        <v>15</v>
      </c>
      <c r="C17" s="29" t="s">
        <v>43</v>
      </c>
      <c r="D17" s="84" t="s">
        <v>44</v>
      </c>
      <c r="E17" s="12">
        <v>200</v>
      </c>
      <c r="F17" s="18">
        <v>10.72</v>
      </c>
      <c r="G17" s="86">
        <v>114.6</v>
      </c>
      <c r="H17" s="86">
        <v>0.1</v>
      </c>
      <c r="I17" s="86">
        <v>0.1</v>
      </c>
      <c r="J17" s="87">
        <v>27.9</v>
      </c>
    </row>
    <row r="18" spans="1:10" x14ac:dyDescent="0.25">
      <c r="A18" s="16"/>
      <c r="B18" s="23" t="s">
        <v>17</v>
      </c>
      <c r="C18" s="24" t="s">
        <v>18</v>
      </c>
      <c r="D18" s="84" t="s">
        <v>19</v>
      </c>
      <c r="E18" s="12">
        <v>30</v>
      </c>
      <c r="F18" s="18">
        <v>2.84</v>
      </c>
      <c r="G18" s="21">
        <v>63</v>
      </c>
      <c r="H18" s="21">
        <v>1.8</v>
      </c>
      <c r="I18" s="21">
        <v>0.3</v>
      </c>
      <c r="J18" s="22">
        <v>12.9</v>
      </c>
    </row>
    <row r="19" spans="1:10" x14ac:dyDescent="0.25">
      <c r="A19" s="16"/>
      <c r="B19" s="23" t="s">
        <v>17</v>
      </c>
      <c r="C19" s="29" t="s">
        <v>18</v>
      </c>
      <c r="D19" s="84" t="s">
        <v>21</v>
      </c>
      <c r="E19" s="90">
        <v>30</v>
      </c>
      <c r="F19" s="28">
        <v>2.81</v>
      </c>
      <c r="G19" s="58">
        <v>57</v>
      </c>
      <c r="H19" s="59">
        <v>1.8</v>
      </c>
      <c r="I19" s="59">
        <v>0.3</v>
      </c>
      <c r="J19" s="60">
        <v>11.4</v>
      </c>
    </row>
    <row r="20" spans="1:10" x14ac:dyDescent="0.25">
      <c r="A20" s="27"/>
      <c r="B20" s="49"/>
      <c r="C20" s="50"/>
      <c r="D20" s="52"/>
      <c r="E20" s="57">
        <f>SUM(E12:E19)</f>
        <v>1022</v>
      </c>
      <c r="F20" s="61">
        <f>SUM(F11:F19)</f>
        <v>165.58</v>
      </c>
      <c r="G20" s="31">
        <f>SUM(G11:G19)</f>
        <v>1235.4499999999998</v>
      </c>
      <c r="H20" s="32">
        <f>SUM(H11:H19)</f>
        <v>36.307999999999993</v>
      </c>
      <c r="I20" s="32">
        <f>SUM(I11:I19)</f>
        <v>55.092999999999989</v>
      </c>
      <c r="J20" s="33">
        <f>SUM(J11:J19)</f>
        <v>146.78150000000002</v>
      </c>
    </row>
    <row r="21" spans="1:10" ht="15.75" thickBot="1" x14ac:dyDescent="0.3">
      <c r="A21" s="13"/>
      <c r="B21" s="25"/>
      <c r="C21" s="26"/>
      <c r="D21" s="14"/>
      <c r="E21" s="30"/>
      <c r="F21" s="42"/>
      <c r="G21" s="43"/>
      <c r="H21" s="44"/>
      <c r="I21" s="44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2023-10-03T23:58:56Z</dcterms:modified>
</cp:coreProperties>
</file>