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G20" i="1"/>
  <c r="F20" i="1"/>
  <c r="J17" i="1"/>
  <c r="I17" i="1"/>
  <c r="H17" i="1"/>
  <c r="G17" i="1"/>
  <c r="J15" i="1"/>
  <c r="I15" i="1"/>
  <c r="H15" i="1"/>
  <c r="G15" i="1"/>
  <c r="J12" i="1"/>
  <c r="J20" i="1" s="1"/>
  <c r="I12" i="1"/>
  <c r="I20" i="1" s="1"/>
  <c r="H12" i="1"/>
  <c r="H20" i="1" s="1"/>
  <c r="G12" i="1"/>
  <c r="H10" i="1"/>
  <c r="J8" i="1"/>
  <c r="I8" i="1"/>
  <c r="H8" i="1"/>
  <c r="G8" i="1"/>
  <c r="F8" i="1"/>
  <c r="J5" i="1"/>
  <c r="G5" i="1"/>
  <c r="F5" i="1"/>
  <c r="F10" i="1" s="1"/>
  <c r="J4" i="1"/>
  <c r="J10" i="1" s="1"/>
  <c r="I4" i="1"/>
  <c r="I10" i="1" s="1"/>
  <c r="H4" i="1"/>
  <c r="G4" i="1"/>
  <c r="G10" i="1" s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<sst xmlns="http://schemas.openxmlformats.org/spreadsheetml/2006/main" count="59" uniqueCount="47">
  <si>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</si>
  <si>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</si>
  <si>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</si>
  <si>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</si>
  <si>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</si>
  <si>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</si>
  <si>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</si>
  <si>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</si>
  <si>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</si>
  <si>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</si>
  <si>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</si>
  <si>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</si>
  <si>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</si>
  <si>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</si>
  <si>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</si>
  <si>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</si>
  <si>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</si>
  <si>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</si>
  <si>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</si>
  <si>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</si>
  <si>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</si>
  <si>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</si>
  <si>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</si>
  <si>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Т.32 сб.1981 г.</t>
  </si>
  <si>
    <t>2 блюдо</t>
  </si>
  <si>
    <t>гарнир</t>
  </si>
  <si>
    <t>№ 302 сб.2011г.</t>
  </si>
  <si>
    <t>Каша гречневая</t>
  </si>
  <si>
    <t>Огурец консервированный</t>
  </si>
  <si>
    <t>сладкое</t>
  </si>
  <si>
    <t>фрукты</t>
  </si>
  <si>
    <t>акт</t>
  </si>
  <si>
    <t>Апельсин</t>
  </si>
  <si>
    <t>№ 392 сб.2011г.</t>
  </si>
  <si>
    <t>Пельмени отварные с маслом сливочным</t>
  </si>
  <si>
    <t>№ 54-26гн-2020</t>
  </si>
  <si>
    <t>Чай с облепихой,мёдом</t>
  </si>
  <si>
    <t>Зефир</t>
  </si>
  <si>
    <t>Груша</t>
  </si>
  <si>
    <t>№ 99,241 сб.2011г.</t>
  </si>
  <si>
    <t>Суп из овощей с укропом.птицей отварной</t>
  </si>
  <si>
    <t>№ 54-3м-2020</t>
  </si>
  <si>
    <t>Птица тушёная в соусе</t>
  </si>
  <si>
    <t>№ 54-4хн-2020</t>
  </si>
  <si>
    <t>Компот из яблок и вишни</t>
  </si>
  <si>
    <t>Корж " Молочный"</t>
  </si>
  <si>
    <t>2023-10-09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</si>
</sst>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2" borderId="29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3" xfId="0" applyFont="1" applyFill="1" applyBorder="1"/>
    <xf numFmtId="0" fontId="1" fillId="2" borderId="34" xfId="0" applyFont="1" applyFill="1" applyBorder="1"/>
    <xf numFmtId="0" fontId="4" fillId="2" borderId="20" xfId="1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4" fillId="2" borderId="2" xfId="2" applyNumberFormat="1" applyFont="1" applyFill="1" applyBorder="1" applyAlignment="1">
      <alignment horizontal="center"/>
    </xf>
    <xf numFmtId="0" fontId="4" fillId="0" borderId="23" xfId="0" applyFont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0" t="s">
        <v>13</v>
      </c>
      <c r="C1" s="81"/>
      <c r="D1" s="82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5" t="s">
        <v>30</v>
      </c>
      <c r="C4" s="56" t="s">
        <v>31</v>
      </c>
      <c r="D4" s="57" t="s">
        <v>32</v>
      </c>
      <c r="E4" s="42">
        <v>365</v>
      </c>
      <c r="F4" s="41">
        <v>86.67</v>
      </c>
      <c r="G4" s="58">
        <f>43*3.65</f>
        <v>156.94999999999999</v>
      </c>
      <c r="H4" s="58">
        <f>0.9*3.65</f>
        <v>3.2850000000000001</v>
      </c>
      <c r="I4" s="58">
        <f>0.2*3.65</f>
        <v>0.73</v>
      </c>
      <c r="J4" s="59">
        <f>8.1*3.65</f>
        <v>29.564999999999998</v>
      </c>
    </row>
    <row r="5" spans="1:10" x14ac:dyDescent="0.25">
      <c r="A5" s="16"/>
      <c r="B5" s="10" t="s">
        <v>22</v>
      </c>
      <c r="C5" s="43" t="s">
        <v>23</v>
      </c>
      <c r="D5" s="45" t="s">
        <v>28</v>
      </c>
      <c r="E5" s="11">
        <v>50</v>
      </c>
      <c r="F5" s="19">
        <f>9.1*1.82</f>
        <v>16.562000000000001</v>
      </c>
      <c r="G5" s="46">
        <f>12*0.5</f>
        <v>6</v>
      </c>
      <c r="H5" s="47">
        <v>0</v>
      </c>
      <c r="I5" s="47">
        <v>0</v>
      </c>
      <c r="J5" s="48">
        <f>3*0.5</f>
        <v>1.5</v>
      </c>
    </row>
    <row r="6" spans="1:10" x14ac:dyDescent="0.25">
      <c r="A6" s="16"/>
      <c r="B6" s="38" t="s">
        <v>24</v>
      </c>
      <c r="C6" s="54" t="s">
        <v>33</v>
      </c>
      <c r="D6" s="15" t="s">
        <v>34</v>
      </c>
      <c r="E6" s="11">
        <v>210</v>
      </c>
      <c r="F6" s="20">
        <v>61.6</v>
      </c>
      <c r="G6" s="60">
        <v>341</v>
      </c>
      <c r="H6" s="39">
        <v>12.8</v>
      </c>
      <c r="I6" s="39">
        <v>12.45</v>
      </c>
      <c r="J6" s="40">
        <v>36.049999999999997</v>
      </c>
    </row>
    <row r="7" spans="1:10" x14ac:dyDescent="0.25">
      <c r="A7" s="16"/>
      <c r="B7" s="23" t="s">
        <v>15</v>
      </c>
      <c r="C7" s="49" t="s">
        <v>35</v>
      </c>
      <c r="D7" s="15" t="s">
        <v>36</v>
      </c>
      <c r="E7" s="11">
        <v>200</v>
      </c>
      <c r="F7" s="20">
        <v>8.44</v>
      </c>
      <c r="G7" s="39">
        <v>41.6</v>
      </c>
      <c r="H7" s="39">
        <v>0.4</v>
      </c>
      <c r="I7" s="39">
        <v>0.4</v>
      </c>
      <c r="J7" s="40">
        <v>9.1999999999999993</v>
      </c>
    </row>
    <row r="8" spans="1:10" x14ac:dyDescent="0.25">
      <c r="A8" s="16"/>
      <c r="B8" s="23" t="s">
        <v>29</v>
      </c>
      <c r="C8" s="24" t="s">
        <v>18</v>
      </c>
      <c r="D8" s="15" t="s">
        <v>37</v>
      </c>
      <c r="E8" s="12">
        <v>50</v>
      </c>
      <c r="F8" s="18">
        <f>0.05*323</f>
        <v>16.150000000000002</v>
      </c>
      <c r="G8" s="60">
        <f>326*0.5</f>
        <v>163</v>
      </c>
      <c r="H8" s="60">
        <f>0.8*0.5</f>
        <v>0.4</v>
      </c>
      <c r="I8" s="60">
        <f>0.1*0.5</f>
        <v>0.05</v>
      </c>
      <c r="J8" s="61">
        <f>79.8*0.5</f>
        <v>39.9</v>
      </c>
    </row>
    <row r="9" spans="1:10" x14ac:dyDescent="0.25">
      <c r="A9" s="27"/>
      <c r="B9" s="23" t="s">
        <v>17</v>
      </c>
      <c r="C9" s="24" t="s">
        <v>18</v>
      </c>
      <c r="D9" s="15" t="s">
        <v>19</v>
      </c>
      <c r="E9" s="12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62"/>
      <c r="C10" s="63"/>
      <c r="D10" s="64"/>
      <c r="E10" s="12">
        <f t="shared" ref="E10:J10" si="0">SUM(E4:E9)</f>
        <v>905</v>
      </c>
      <c r="F10" s="28">
        <f t="shared" si="0"/>
        <v>192.262</v>
      </c>
      <c r="G10" s="65">
        <f t="shared" si="0"/>
        <v>771.55</v>
      </c>
      <c r="H10" s="66">
        <f t="shared" si="0"/>
        <v>18.684999999999999</v>
      </c>
      <c r="I10" s="66">
        <f t="shared" si="0"/>
        <v>13.930000000000001</v>
      </c>
      <c r="J10" s="67">
        <f t="shared" si="0"/>
        <v>129.11500000000001</v>
      </c>
    </row>
    <row r="11" spans="1:10" ht="15.75" thickBot="1" x14ac:dyDescent="0.3">
      <c r="A11" s="13"/>
      <c r="B11" s="25"/>
      <c r="C11" s="26"/>
      <c r="D11" s="14"/>
      <c r="E11" s="30"/>
      <c r="F11" s="50"/>
      <c r="G11" s="51"/>
      <c r="H11" s="52"/>
      <c r="I11" s="52"/>
      <c r="J11" s="53"/>
    </row>
    <row r="12" spans="1:10" x14ac:dyDescent="0.25">
      <c r="A12" s="16" t="s">
        <v>9</v>
      </c>
      <c r="B12" s="55" t="s">
        <v>30</v>
      </c>
      <c r="C12" s="56" t="s">
        <v>31</v>
      </c>
      <c r="D12" s="45" t="s">
        <v>38</v>
      </c>
      <c r="E12" s="11">
        <v>260</v>
      </c>
      <c r="F12" s="19">
        <v>48.1</v>
      </c>
      <c r="G12" s="46">
        <f>47*2.6</f>
        <v>122.2</v>
      </c>
      <c r="H12" s="47">
        <f>0.4*2.6</f>
        <v>1.04</v>
      </c>
      <c r="I12" s="47">
        <f>0.3*2.6</f>
        <v>0.78</v>
      </c>
      <c r="J12" s="48">
        <f>10.3*2.6</f>
        <v>26.78</v>
      </c>
    </row>
    <row r="13" spans="1:10" x14ac:dyDescent="0.25">
      <c r="A13" s="16"/>
      <c r="B13" s="10" t="s">
        <v>20</v>
      </c>
      <c r="C13" s="35" t="s">
        <v>39</v>
      </c>
      <c r="D13" s="34" t="s">
        <v>40</v>
      </c>
      <c r="E13" s="44">
        <v>227</v>
      </c>
      <c r="F13" s="19">
        <v>22.42</v>
      </c>
      <c r="G13" s="39">
        <v>146.19999999999999</v>
      </c>
      <c r="H13" s="39">
        <v>8</v>
      </c>
      <c r="I13" s="39">
        <v>8.8000000000000007</v>
      </c>
      <c r="J13" s="40">
        <v>7.3</v>
      </c>
    </row>
    <row r="14" spans="1:10" x14ac:dyDescent="0.25">
      <c r="A14" s="16"/>
      <c r="B14" s="38" t="s">
        <v>24</v>
      </c>
      <c r="C14" s="68" t="s">
        <v>41</v>
      </c>
      <c r="D14" s="45" t="s">
        <v>42</v>
      </c>
      <c r="E14" s="11">
        <v>165</v>
      </c>
      <c r="F14" s="20">
        <v>65.14</v>
      </c>
      <c r="G14" s="69">
        <v>188.9</v>
      </c>
      <c r="H14" s="69">
        <v>13.5</v>
      </c>
      <c r="I14" s="69">
        <v>13.5</v>
      </c>
      <c r="J14" s="70">
        <v>3.1</v>
      </c>
    </row>
    <row r="15" spans="1:10" x14ac:dyDescent="0.25">
      <c r="A15" s="16"/>
      <c r="B15" s="71" t="s">
        <v>25</v>
      </c>
      <c r="C15" s="35" t="s">
        <v>26</v>
      </c>
      <c r="D15" s="45" t="s">
        <v>27</v>
      </c>
      <c r="E15" s="72">
        <v>150</v>
      </c>
      <c r="F15" s="20">
        <v>10.65</v>
      </c>
      <c r="G15" s="36">
        <f>1625*0.15</f>
        <v>243.75</v>
      </c>
      <c r="H15" s="36">
        <f>57.32*0.15</f>
        <v>8.597999999999999</v>
      </c>
      <c r="I15" s="36">
        <f>40.62*0.15</f>
        <v>6.0929999999999991</v>
      </c>
      <c r="J15" s="37">
        <f>257.61*0.15</f>
        <v>38.641500000000001</v>
      </c>
    </row>
    <row r="16" spans="1:10" x14ac:dyDescent="0.25">
      <c r="A16" s="16"/>
      <c r="B16" s="71" t="s">
        <v>15</v>
      </c>
      <c r="C16" s="68" t="s">
        <v>43</v>
      </c>
      <c r="D16" s="45" t="s">
        <v>44</v>
      </c>
      <c r="E16" s="11">
        <v>200</v>
      </c>
      <c r="F16" s="20">
        <v>12.64</v>
      </c>
      <c r="G16" s="36">
        <v>42.6</v>
      </c>
      <c r="H16" s="69">
        <v>0.2</v>
      </c>
      <c r="I16" s="69">
        <v>0.1</v>
      </c>
      <c r="J16" s="70">
        <v>10.199999999999999</v>
      </c>
    </row>
    <row r="17" spans="1:10" x14ac:dyDescent="0.25">
      <c r="A17" s="16"/>
      <c r="B17" s="23" t="s">
        <v>17</v>
      </c>
      <c r="C17" s="24" t="s">
        <v>18</v>
      </c>
      <c r="D17" s="73" t="s">
        <v>45</v>
      </c>
      <c r="E17" s="44">
        <v>75</v>
      </c>
      <c r="F17" s="18">
        <v>27.13</v>
      </c>
      <c r="G17" s="36">
        <f>440*0.75</f>
        <v>330</v>
      </c>
      <c r="H17" s="69">
        <f>6*0.75</f>
        <v>4.5</v>
      </c>
      <c r="I17" s="69">
        <f>20*0.75</f>
        <v>15</v>
      </c>
      <c r="J17" s="70">
        <f>58*0.75</f>
        <v>43.5</v>
      </c>
    </row>
    <row r="18" spans="1:10" x14ac:dyDescent="0.25">
      <c r="A18" s="16"/>
      <c r="B18" s="23" t="s">
        <v>17</v>
      </c>
      <c r="C18" s="24" t="s">
        <v>18</v>
      </c>
      <c r="D18" s="15" t="s">
        <v>19</v>
      </c>
      <c r="E18" s="12">
        <v>30</v>
      </c>
      <c r="F18" s="18">
        <v>2.84</v>
      </c>
      <c r="G18" s="21">
        <v>63</v>
      </c>
      <c r="H18" s="21">
        <v>1.8</v>
      </c>
      <c r="I18" s="21">
        <v>0.3</v>
      </c>
      <c r="J18" s="22">
        <v>12.9</v>
      </c>
    </row>
    <row r="19" spans="1:10" x14ac:dyDescent="0.25">
      <c r="A19" s="16"/>
      <c r="B19" s="23" t="s">
        <v>17</v>
      </c>
      <c r="C19" s="29" t="s">
        <v>18</v>
      </c>
      <c r="D19" s="74" t="s">
        <v>21</v>
      </c>
      <c r="E19" s="75">
        <v>30</v>
      </c>
      <c r="F19" s="28">
        <v>2.81</v>
      </c>
      <c r="G19" s="76">
        <v>57</v>
      </c>
      <c r="H19" s="77">
        <v>1.8</v>
      </c>
      <c r="I19" s="77">
        <v>0.3</v>
      </c>
      <c r="J19" s="78">
        <v>11.4</v>
      </c>
    </row>
    <row r="20" spans="1:10" x14ac:dyDescent="0.25">
      <c r="A20" s="16"/>
      <c r="B20" s="62"/>
      <c r="C20" s="63"/>
      <c r="D20" s="64"/>
      <c r="E20" s="75">
        <f t="shared" ref="E20:J20" si="1">SUM(E12:E19)</f>
        <v>1137</v>
      </c>
      <c r="F20" s="79">
        <f t="shared" si="1"/>
        <v>191.73000000000005</v>
      </c>
      <c r="G20" s="31">
        <f t="shared" si="1"/>
        <v>1193.6500000000001</v>
      </c>
      <c r="H20" s="32">
        <f t="shared" si="1"/>
        <v>39.437999999999988</v>
      </c>
      <c r="I20" s="32">
        <f t="shared" si="1"/>
        <v>44.87299999999999</v>
      </c>
      <c r="J20" s="33">
        <f t="shared" si="1"/>
        <v>153.82150000000001</v>
      </c>
    </row>
    <row r="21" spans="1:10" ht="15.75" thickBot="1" x14ac:dyDescent="0.3">
      <c r="A21" s="13"/>
      <c r="B21" s="25"/>
      <c r="C21" s="26"/>
      <c r="D21" s="14"/>
      <c r="E21" s="30"/>
      <c r="F21" s="50"/>
      <c r="G21" s="51"/>
      <c r="H21" s="52"/>
      <c r="I21" s="52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2023-10-09T22:16:58Z</dcterms:modified>
</cp:coreProperties>
</file>