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0" i="1"/>
  <c r="J12" i="1"/>
  <c r="J19" i="1" s="1"/>
  <c r="I12" i="1"/>
  <c r="I19" i="1" s="1"/>
  <c r="H12" i="1"/>
  <c r="H19" i="1" s="1"/>
  <c r="G12" i="1"/>
  <c r="G19" i="1" s="1"/>
  <c r="F12" i="1"/>
  <c r="F19" i="1" s="1"/>
  <c r="J6" i="1"/>
  <c r="I6" i="1"/>
  <c r="H6" i="1"/>
  <c r="G6" i="1"/>
  <c r="F6" i="1"/>
  <c r="J5" i="1"/>
  <c r="I5" i="1"/>
  <c r="H5" i="1"/>
  <c r="H10" i="1" s="1"/>
  <c r="J4" i="1"/>
  <c r="J10" i="1" s="1"/>
  <c r="I4" i="1"/>
  <c r="I10" i="1" s="1"/>
  <c r="H4" i="1"/>
  <c r="G4" i="1"/>
  <c r="G10" i="1" s="1"/>
  <c r="F4" i="1"/>
  <c r="F10" i="1" s="1"/>
</calcChain>
</file>

<file path=xl/sharedStrings.xml><?xml version="1.0" encoding="utf-8"?>
<sst xmlns="http://schemas.openxmlformats.org/spreadsheetml/2006/main" count="56" uniqueCount="45">
  <si>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</si>
  <si>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</si>
  <si>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</si>
  <si>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</si>
  <si>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</si>
  <si>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</si>
  <si>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</si>
  <si>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</si>
  <si>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</si>
  <si>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</si>
  <si>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</si>
  <si>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</si>
  <si>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</si>
  <si>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</si>
  <si>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</si>
  <si>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</si>
  <si>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</si>
  <si>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</si>
  <si>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</si>
  <si>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</si>
  <si>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</si>
  <si>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</si>
  <si>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закуска</t>
  </si>
  <si>
    <t>Т.32 сб.1981 г.</t>
  </si>
  <si>
    <t>2 блюдо</t>
  </si>
  <si>
    <t>сладкое</t>
  </si>
  <si>
    <t>фрукты</t>
  </si>
  <si>
    <t>акт</t>
  </si>
  <si>
    <t>Апельсин</t>
  </si>
  <si>
    <t>№ 392 сб.2011г.</t>
  </si>
  <si>
    <t>Пельмени отварные с маслом сливочным</t>
  </si>
  <si>
    <t>Йогурт</t>
  </si>
  <si>
    <t>Помидор свежий</t>
  </si>
  <si>
    <t>гор.блюдо</t>
  </si>
  <si>
    <t>№ 395 сб.2011г.</t>
  </si>
  <si>
    <t>Вареники с картофелем,маслом слив.</t>
  </si>
  <si>
    <t>№ 54-2гн-2020</t>
  </si>
  <si>
    <t>Чай с сахаром</t>
  </si>
  <si>
    <t>Яблоко</t>
  </si>
  <si>
    <t>Огурец свежий</t>
  </si>
  <si>
    <t>№ 84 сб.2011г.</t>
  </si>
  <si>
    <t>Борщ с фасолью, укропом,птицей отварной</t>
  </si>
  <si>
    <t>№ 342 сб.2011г.</t>
  </si>
  <si>
    <t>Компот из груш</t>
  </si>
  <si>
    <t>2023-10-13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</si>
</sst>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6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5" fillId="0" borderId="17" xfId="0" applyFont="1" applyBorder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0" borderId="18" xfId="0" applyFont="1" applyBorder="1"/>
    <xf numFmtId="2" fontId="4" fillId="2" borderId="1" xfId="1" applyNumberFormat="1" applyFont="1" applyFill="1" applyBorder="1" applyAlignment="1"/>
    <xf numFmtId="0" fontId="1" fillId="2" borderId="3" xfId="0" applyFont="1" applyFill="1" applyBorder="1"/>
    <xf numFmtId="0" fontId="1" fillId="2" borderId="5" xfId="0" applyFont="1" applyFill="1" applyBorder="1" applyAlignment="1">
      <alignment horizontal="center"/>
    </xf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4" fillId="2" borderId="23" xfId="0" applyFont="1" applyFill="1" applyBorder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0" fontId="1" fillId="2" borderId="12" xfId="0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2" fontId="4" fillId="2" borderId="29" xfId="1" applyNumberFormat="1" applyFont="1" applyFill="1" applyBorder="1" applyAlignment="1"/>
    <xf numFmtId="0" fontId="4" fillId="2" borderId="29" xfId="2" applyNumberFormat="1" applyFont="1" applyFill="1" applyBorder="1" applyAlignment="1">
      <alignment horizontal="center"/>
    </xf>
    <xf numFmtId="0" fontId="1" fillId="0" borderId="26" xfId="0" applyFont="1" applyBorder="1"/>
    <xf numFmtId="0" fontId="4" fillId="2" borderId="23" xfId="2" applyNumberFormat="1" applyFont="1" applyFill="1" applyBorder="1" applyAlignment="1">
      <alignment horizontal="center"/>
    </xf>
    <xf numFmtId="0" fontId="4" fillId="0" borderId="1" xfId="0" applyFont="1" applyBorder="1"/>
    <xf numFmtId="164" fontId="4" fillId="2" borderId="32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31" xfId="0" applyNumberFormat="1" applyFont="1" applyFill="1" applyBorder="1" applyAlignment="1"/>
    <xf numFmtId="2" fontId="1" fillId="2" borderId="3" xfId="0" applyNumberFormat="1" applyFont="1" applyFill="1" applyBorder="1" applyAlignment="1">
      <alignment horizontal="left"/>
    </xf>
    <xf numFmtId="2" fontId="4" fillId="2" borderId="5" xfId="1" applyNumberFormat="1" applyFont="1" applyFill="1" applyBorder="1" applyAlignment="1"/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1" fillId="2" borderId="26" xfId="0" applyFont="1" applyFill="1" applyBorder="1"/>
    <xf numFmtId="0" fontId="1" fillId="2" borderId="27" xfId="0" applyFont="1" applyFill="1" applyBorder="1"/>
    <xf numFmtId="2" fontId="1" fillId="2" borderId="28" xfId="0" applyNumberFormat="1" applyFont="1" applyFill="1" applyBorder="1" applyAlignment="1">
      <alignment horizontal="left"/>
    </xf>
    <xf numFmtId="0" fontId="4" fillId="2" borderId="29" xfId="0" applyFont="1" applyFill="1" applyBorder="1"/>
    <xf numFmtId="164" fontId="4" fillId="2" borderId="29" xfId="0" applyNumberFormat="1" applyFont="1" applyFill="1" applyBorder="1" applyAlignment="1">
      <alignment horizontal="right"/>
    </xf>
    <xf numFmtId="164" fontId="4" fillId="2" borderId="30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1" fillId="2" borderId="33" xfId="0" applyFont="1" applyFill="1" applyBorder="1"/>
    <xf numFmtId="0" fontId="1" fillId="2" borderId="34" xfId="0" applyFont="1" applyFill="1" applyBorder="1"/>
    <xf numFmtId="0" fontId="4" fillId="2" borderId="20" xfId="1" applyFont="1" applyFill="1" applyBorder="1"/>
    <xf numFmtId="2" fontId="1" fillId="0" borderId="3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1" fillId="0" borderId="13" xfId="0" applyFont="1" applyBorder="1"/>
    <xf numFmtId="0" fontId="4" fillId="2" borderId="2" xfId="2" applyNumberFormat="1" applyFont="1" applyFill="1" applyBorder="1" applyAlignment="1">
      <alignment horizontal="center"/>
    </xf>
    <xf numFmtId="0" fontId="4" fillId="0" borderId="23" xfId="0" applyFont="1" applyBorder="1"/>
    <xf numFmtId="0" fontId="4" fillId="2" borderId="2" xfId="0" applyFont="1" applyFill="1" applyBorder="1"/>
    <xf numFmtId="0" fontId="1" fillId="2" borderId="20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2" fontId="4" fillId="2" borderId="23" xfId="0" applyNumberFormat="1" applyFont="1" applyFill="1" applyBorder="1" applyAlignment="1">
      <alignment horizontal="right"/>
    </xf>
    <xf numFmtId="164" fontId="4" fillId="2" borderId="23" xfId="0" applyNumberFormat="1" applyFont="1" applyFill="1" applyBorder="1" applyAlignment="1">
      <alignment horizontal="right"/>
    </xf>
    <xf numFmtId="164" fontId="4" fillId="2" borderId="31" xfId="0" applyNumberFormat="1" applyFont="1" applyFill="1" applyBorder="1" applyAlignment="1">
      <alignment horizontal="right"/>
    </xf>
    <xf numFmtId="0" fontId="4" fillId="2" borderId="32" xfId="2" applyNumberFormat="1" applyFont="1" applyFill="1" applyBorder="1" applyAlignment="1">
      <alignment horizontal="center"/>
    </xf>
    <xf numFmtId="0" fontId="4" fillId="2" borderId="20" xfId="0" applyFont="1" applyFill="1" applyBorder="1"/>
    <xf numFmtId="2" fontId="6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6" t="s">
        <v>13</v>
      </c>
      <c r="C1" s="77"/>
      <c r="D1" s="78"/>
      <c r="E1" s="1" t="s">
        <v>10</v>
      </c>
      <c r="F1" s="2"/>
      <c r="G1" s="1"/>
      <c r="H1" s="1"/>
      <c r="I1" s="1" t="s">
        <v>1</v>
      </c>
      <c r="J1" s="3" t="s">
        <v>44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7" t="s">
        <v>14</v>
      </c>
      <c r="B4" s="54" t="s">
        <v>26</v>
      </c>
      <c r="C4" s="55" t="s">
        <v>27</v>
      </c>
      <c r="D4" s="56" t="s">
        <v>28</v>
      </c>
      <c r="E4" s="41">
        <v>360</v>
      </c>
      <c r="F4" s="40">
        <f>0.36*238</f>
        <v>85.679999999999993</v>
      </c>
      <c r="G4" s="57">
        <f>157/0.365*0.36</f>
        <v>154.84931506849315</v>
      </c>
      <c r="H4" s="57">
        <f>3.3/0.365*0.36</f>
        <v>3.2547945205479452</v>
      </c>
      <c r="I4" s="57">
        <f>0.7/0.365*0.3</f>
        <v>0.57534246575342463</v>
      </c>
      <c r="J4" s="58">
        <f>29.6/0.365*0.36</f>
        <v>29.19452054794521</v>
      </c>
    </row>
    <row r="5" spans="1:10" x14ac:dyDescent="0.25">
      <c r="A5" s="16"/>
      <c r="B5" s="10" t="s">
        <v>25</v>
      </c>
      <c r="C5" s="24" t="s">
        <v>18</v>
      </c>
      <c r="D5" s="69" t="s">
        <v>31</v>
      </c>
      <c r="E5" s="43">
        <v>150</v>
      </c>
      <c r="F5" s="79">
        <v>53</v>
      </c>
      <c r="G5" s="80">
        <v>145.5</v>
      </c>
      <c r="H5" s="80">
        <f>2.9*1.5</f>
        <v>4.3499999999999996</v>
      </c>
      <c r="I5" s="80">
        <f>3.5*1.5</f>
        <v>5.25</v>
      </c>
      <c r="J5" s="81">
        <f>13.4*1.5</f>
        <v>20.100000000000001</v>
      </c>
    </row>
    <row r="6" spans="1:10" x14ac:dyDescent="0.25">
      <c r="A6" s="16"/>
      <c r="B6" s="10" t="s">
        <v>22</v>
      </c>
      <c r="C6" s="42" t="s">
        <v>23</v>
      </c>
      <c r="D6" s="34" t="s">
        <v>32</v>
      </c>
      <c r="E6" s="82">
        <v>100</v>
      </c>
      <c r="F6" s="19">
        <f>10.2*1.89</f>
        <v>19.277999999999999</v>
      </c>
      <c r="G6" s="45">
        <f>23</f>
        <v>23</v>
      </c>
      <c r="H6" s="46">
        <f>1.1</f>
        <v>1.1000000000000001</v>
      </c>
      <c r="I6" s="46">
        <f>0.2</f>
        <v>0.2</v>
      </c>
      <c r="J6" s="47">
        <f>3.8</f>
        <v>3.8</v>
      </c>
    </row>
    <row r="7" spans="1:10" x14ac:dyDescent="0.25">
      <c r="A7" s="16"/>
      <c r="B7" s="10" t="s">
        <v>33</v>
      </c>
      <c r="C7" s="35" t="s">
        <v>34</v>
      </c>
      <c r="D7" s="44" t="s">
        <v>35</v>
      </c>
      <c r="E7" s="68">
        <v>210</v>
      </c>
      <c r="F7" s="20">
        <v>52.22</v>
      </c>
      <c r="G7" s="36">
        <v>300.3</v>
      </c>
      <c r="H7" s="36">
        <v>12.16</v>
      </c>
      <c r="I7" s="36">
        <v>5.62</v>
      </c>
      <c r="J7" s="36">
        <v>38.299999999999997</v>
      </c>
    </row>
    <row r="8" spans="1:10" x14ac:dyDescent="0.25">
      <c r="A8" s="16"/>
      <c r="B8" s="67" t="s">
        <v>15</v>
      </c>
      <c r="C8" s="64" t="s">
        <v>36</v>
      </c>
      <c r="D8" s="44" t="s">
        <v>37</v>
      </c>
      <c r="E8" s="11">
        <v>200</v>
      </c>
      <c r="F8" s="20">
        <v>1.41</v>
      </c>
      <c r="G8" s="65">
        <v>26.8</v>
      </c>
      <c r="H8" s="65">
        <v>0.2</v>
      </c>
      <c r="I8" s="65">
        <v>0</v>
      </c>
      <c r="J8" s="66">
        <v>6.5</v>
      </c>
    </row>
    <row r="9" spans="1:10" x14ac:dyDescent="0.25">
      <c r="A9" s="27"/>
      <c r="B9" s="23" t="s">
        <v>17</v>
      </c>
      <c r="C9" s="24" t="s">
        <v>18</v>
      </c>
      <c r="D9" s="15" t="s">
        <v>19</v>
      </c>
      <c r="E9" s="11">
        <v>30</v>
      </c>
      <c r="F9" s="18">
        <v>2.84</v>
      </c>
      <c r="G9" s="21">
        <v>63</v>
      </c>
      <c r="H9" s="21">
        <v>1.8</v>
      </c>
      <c r="I9" s="21">
        <v>0.3</v>
      </c>
      <c r="J9" s="22">
        <v>12.9</v>
      </c>
    </row>
    <row r="10" spans="1:10" x14ac:dyDescent="0.25">
      <c r="A10" s="27"/>
      <c r="B10" s="61"/>
      <c r="C10" s="62"/>
      <c r="D10" s="83"/>
      <c r="E10" s="12">
        <f>SUM(E4:E9)</f>
        <v>1050</v>
      </c>
      <c r="F10" s="28">
        <f>SUM(F4:F9)</f>
        <v>214.428</v>
      </c>
      <c r="G10" s="31">
        <f>SUM(G4:G9)</f>
        <v>713.44931506849321</v>
      </c>
      <c r="H10" s="32">
        <f>SUM(H4:H9)</f>
        <v>22.864794520547946</v>
      </c>
      <c r="I10" s="32">
        <f>SUM(I4:I9)</f>
        <v>11.945342465753425</v>
      </c>
      <c r="J10" s="33">
        <f>SUM(J4:J9)</f>
        <v>110.79452054794521</v>
      </c>
    </row>
    <row r="11" spans="1:10" ht="15.75" thickBot="1" x14ac:dyDescent="0.3">
      <c r="A11" s="13"/>
      <c r="B11" s="25"/>
      <c r="C11" s="26"/>
      <c r="D11" s="14"/>
      <c r="E11" s="30"/>
      <c r="F11" s="49"/>
      <c r="G11" s="50"/>
      <c r="H11" s="51"/>
      <c r="I11" s="51"/>
      <c r="J11" s="52"/>
    </row>
    <row r="12" spans="1:10" x14ac:dyDescent="0.25">
      <c r="A12" s="16" t="s">
        <v>9</v>
      </c>
      <c r="B12" s="23" t="s">
        <v>26</v>
      </c>
      <c r="C12" s="48" t="s">
        <v>27</v>
      </c>
      <c r="D12" s="15" t="s">
        <v>38</v>
      </c>
      <c r="E12" s="11">
        <v>170</v>
      </c>
      <c r="F12" s="40">
        <f>0.17*167</f>
        <v>28.39</v>
      </c>
      <c r="G12" s="38">
        <f>43*1.7</f>
        <v>73.099999999999994</v>
      </c>
      <c r="H12" s="38">
        <f>0.9*1.7</f>
        <v>1.53</v>
      </c>
      <c r="I12" s="38">
        <f>0.2*1.7</f>
        <v>0.34</v>
      </c>
      <c r="J12" s="39">
        <f>8.1*1.7</f>
        <v>13.77</v>
      </c>
    </row>
    <row r="13" spans="1:10" ht="15.75" x14ac:dyDescent="0.25">
      <c r="A13" s="16"/>
      <c r="B13" s="10" t="s">
        <v>22</v>
      </c>
      <c r="C13" s="42" t="s">
        <v>23</v>
      </c>
      <c r="D13" s="69" t="s">
        <v>39</v>
      </c>
      <c r="E13" s="43">
        <v>100</v>
      </c>
      <c r="F13" s="19">
        <v>31.11</v>
      </c>
      <c r="G13" s="84">
        <v>14.2</v>
      </c>
      <c r="H13" s="84">
        <v>0.8</v>
      </c>
      <c r="I13" s="84">
        <v>0</v>
      </c>
      <c r="J13" s="84">
        <v>3.8</v>
      </c>
    </row>
    <row r="14" spans="1:10" x14ac:dyDescent="0.25">
      <c r="A14" s="16"/>
      <c r="B14" s="37" t="s">
        <v>20</v>
      </c>
      <c r="C14" s="53" t="s">
        <v>40</v>
      </c>
      <c r="D14" s="34" t="s">
        <v>41</v>
      </c>
      <c r="E14" s="43">
        <v>227</v>
      </c>
      <c r="F14" s="19">
        <v>25.89</v>
      </c>
      <c r="G14" s="45">
        <v>153</v>
      </c>
      <c r="H14" s="46">
        <v>8.24</v>
      </c>
      <c r="I14" s="46">
        <v>8.6999999999999993</v>
      </c>
      <c r="J14" s="47">
        <v>8.6999999999999993</v>
      </c>
    </row>
    <row r="15" spans="1:10" x14ac:dyDescent="0.25">
      <c r="A15" s="16"/>
      <c r="B15" s="37" t="s">
        <v>24</v>
      </c>
      <c r="C15" s="53" t="s">
        <v>29</v>
      </c>
      <c r="D15" s="15" t="s">
        <v>30</v>
      </c>
      <c r="E15" s="11">
        <v>210</v>
      </c>
      <c r="F15" s="20">
        <v>61.6</v>
      </c>
      <c r="G15" s="59">
        <v>341</v>
      </c>
      <c r="H15" s="38">
        <v>12.8</v>
      </c>
      <c r="I15" s="38">
        <v>12.5</v>
      </c>
      <c r="J15" s="39">
        <v>36.1</v>
      </c>
    </row>
    <row r="16" spans="1:10" x14ac:dyDescent="0.25">
      <c r="A16" s="16"/>
      <c r="B16" s="67" t="s">
        <v>15</v>
      </c>
      <c r="C16" s="29" t="s">
        <v>42</v>
      </c>
      <c r="D16" s="70" t="s">
        <v>43</v>
      </c>
      <c r="E16" s="12">
        <v>200</v>
      </c>
      <c r="F16" s="18">
        <v>10.73</v>
      </c>
      <c r="G16" s="59">
        <v>114.6</v>
      </c>
      <c r="H16" s="59">
        <v>0.1</v>
      </c>
      <c r="I16" s="59">
        <v>0.1</v>
      </c>
      <c r="J16" s="60">
        <v>27.9</v>
      </c>
    </row>
    <row r="17" spans="1:10" x14ac:dyDescent="0.25">
      <c r="A17" s="16"/>
      <c r="B17" s="23" t="s">
        <v>17</v>
      </c>
      <c r="C17" s="24" t="s">
        <v>18</v>
      </c>
      <c r="D17" s="70" t="s">
        <v>19</v>
      </c>
      <c r="E17" s="12">
        <v>30</v>
      </c>
      <c r="F17" s="18">
        <v>2.84</v>
      </c>
      <c r="G17" s="21">
        <v>63</v>
      </c>
      <c r="H17" s="21">
        <v>1.8</v>
      </c>
      <c r="I17" s="21">
        <v>0.3</v>
      </c>
      <c r="J17" s="22">
        <v>12.9</v>
      </c>
    </row>
    <row r="18" spans="1:10" x14ac:dyDescent="0.25">
      <c r="A18" s="16"/>
      <c r="B18" s="23" t="s">
        <v>17</v>
      </c>
      <c r="C18" s="29" t="s">
        <v>18</v>
      </c>
      <c r="D18" s="70" t="s">
        <v>21</v>
      </c>
      <c r="E18" s="85">
        <v>30</v>
      </c>
      <c r="F18" s="28">
        <v>2.81</v>
      </c>
      <c r="G18" s="72">
        <v>57</v>
      </c>
      <c r="H18" s="73">
        <v>1.8</v>
      </c>
      <c r="I18" s="73">
        <v>0.3</v>
      </c>
      <c r="J18" s="74">
        <v>11.4</v>
      </c>
    </row>
    <row r="19" spans="1:10" x14ac:dyDescent="0.25">
      <c r="A19" s="16"/>
      <c r="B19" s="61"/>
      <c r="C19" s="62"/>
      <c r="D19" s="63"/>
      <c r="E19" s="71">
        <f>SUM(E12:E18)</f>
        <v>967</v>
      </c>
      <c r="F19" s="75">
        <f>SUM(F12:F18)</f>
        <v>163.37</v>
      </c>
      <c r="G19" s="31">
        <f>SUM(G12:G18)</f>
        <v>815.9</v>
      </c>
      <c r="H19" s="32">
        <f>SUM(H12:H18)</f>
        <v>27.070000000000004</v>
      </c>
      <c r="I19" s="32">
        <f>SUM(I12:I18)</f>
        <v>22.240000000000002</v>
      </c>
      <c r="J19" s="33">
        <f>SUM(J12:J18)</f>
        <v>114.57000000000002</v>
      </c>
    </row>
    <row r="20" spans="1:10" ht="15.75" thickBot="1" x14ac:dyDescent="0.3">
      <c r="A20" s="13"/>
      <c r="B20" s="25"/>
      <c r="C20" s="26"/>
      <c r="D20" s="14"/>
      <c r="E20" s="30"/>
      <c r="F20" s="49"/>
      <c r="G20" s="50"/>
      <c r="H20" s="51"/>
      <c r="I20" s="51"/>
      <c r="J20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2023-10-12T22:03:36Z</dcterms:modified>
</cp:coreProperties>
</file>