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G19" i="1"/>
  <c r="J15" i="1"/>
  <c r="I15" i="1"/>
  <c r="H15" i="1"/>
  <c r="G15" i="1"/>
  <c r="J13" i="1"/>
  <c r="I13" i="1"/>
  <c r="H13" i="1"/>
  <c r="G13" i="1"/>
  <c r="J11" i="1"/>
  <c r="J19" i="1" s="1"/>
  <c r="I11" i="1"/>
  <c r="I19" i="1" s="1"/>
  <c r="H11" i="1"/>
  <c r="H19" i="1" s="1"/>
  <c r="G11" i="1"/>
  <c r="F11" i="1"/>
  <c r="F19" i="1" s="1"/>
  <c r="I9" i="1"/>
  <c r="J7" i="1"/>
  <c r="I7" i="1"/>
  <c r="H7" i="1"/>
  <c r="G7" i="1"/>
  <c r="F7" i="1"/>
  <c r="J4" i="1"/>
  <c r="J9" i="1" s="1"/>
  <c r="I4" i="1"/>
  <c r="H4" i="1"/>
  <c r="H9" i="1" s="1"/>
  <c r="G4" i="1"/>
  <c r="G9" i="1" s="1"/>
  <c r="F4" i="1"/>
  <c r="F9" i="1" s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<sst xmlns="http://schemas.openxmlformats.org/spreadsheetml/2006/main" count="56" uniqueCount="47">
  <si>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</si>
  <si>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</si>
  <si>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</si>
  <si>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</si>
  <si>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</si>
  <si>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</si>
  <si>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</si>
  <si>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</si>
  <si>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</si>
  <si>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</si>
  <si>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</si>
  <si>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</si>
  <si>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</si>
  <si>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</si>
  <si>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</si>
  <si>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</si>
  <si>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</si>
  <si>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</si>
  <si>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</si>
  <si>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</si>
  <si>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</si>
  <si>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</si>
  <si>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</si>
  <si>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</si>
  <si>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фрукты</t>
  </si>
  <si>
    <t>Хлеб  ржано-пшеничный</t>
  </si>
  <si>
    <t>акт</t>
  </si>
  <si>
    <t>Яблоко</t>
  </si>
  <si>
    <t>№ 263 сб.2011г.</t>
  </si>
  <si>
    <t>Рагу из свинины</t>
  </si>
  <si>
    <t>№ 388 сб.2011г.</t>
  </si>
  <si>
    <t>Напиток из шиповника</t>
  </si>
  <si>
    <t>сладкое</t>
  </si>
  <si>
    <t xml:space="preserve">Шоколад </t>
  </si>
  <si>
    <t>Груша</t>
  </si>
  <si>
    <t>закуска</t>
  </si>
  <si>
    <t>Т.32 сб.1981 г.</t>
  </si>
  <si>
    <t>Огурец консервированный</t>
  </si>
  <si>
    <t>№ 103 сб.2011г.</t>
  </si>
  <si>
    <t>Суп картоф.с макар. изд.,птицей отварной</t>
  </si>
  <si>
    <t>№ 506 сб. 1981г.</t>
  </si>
  <si>
    <t>Рыба припущеннпая</t>
  </si>
  <si>
    <t>№ 305 сб.2011г.</t>
  </si>
  <si>
    <t>Рис припущенный</t>
  </si>
  <si>
    <t>№ 348 сб.2011г.</t>
  </si>
  <si>
    <t>Компот из кураги</t>
  </si>
  <si>
    <t>2023-12-01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</si>
</sst>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0" fontId="1" fillId="0" borderId="13" xfId="0" applyFont="1" applyBorder="1"/>
    <xf numFmtId="0" fontId="1" fillId="2" borderId="33" xfId="0" applyFont="1" applyFill="1" applyBorder="1"/>
    <xf numFmtId="0" fontId="1" fillId="2" borderId="34" xfId="0" applyFont="1" applyFill="1" applyBorder="1"/>
    <xf numFmtId="0" fontId="4" fillId="2" borderId="20" xfId="1" applyFont="1" applyFill="1" applyBorder="1"/>
    <xf numFmtId="0" fontId="4" fillId="0" borderId="2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164" fontId="4" fillId="0" borderId="2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7" xfId="0" applyFont="1" applyFill="1" applyBorder="1"/>
    <xf numFmtId="0" fontId="4" fillId="2" borderId="29" xfId="0" applyFont="1" applyFill="1" applyBorder="1"/>
    <xf numFmtId="0" fontId="4" fillId="2" borderId="2" xfId="2" applyNumberFormat="1" applyFont="1" applyFill="1" applyBorder="1" applyAlignment="1">
      <alignment horizontal="center"/>
    </xf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8" xfId="0" applyNumberFormat="1" applyFont="1" applyFill="1" applyBorder="1" applyAlignment="1">
      <alignment horizontal="left"/>
    </xf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4" fillId="2" borderId="1" xfId="1" applyFont="1" applyFill="1" applyBorder="1"/>
    <xf numFmtId="2" fontId="4" fillId="2" borderId="1" xfId="1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2" borderId="23" xfId="0" applyFont="1" applyFill="1" applyBorder="1"/>
    <xf numFmtId="164" fontId="4" fillId="0" borderId="23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26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164" fontId="4" fillId="2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29" sqref="E29: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6" t="s">
        <v>14</v>
      </c>
      <c r="B4" s="56" t="s">
        <v>24</v>
      </c>
      <c r="C4" s="66" t="s">
        <v>26</v>
      </c>
      <c r="D4" s="57" t="s">
        <v>27</v>
      </c>
      <c r="E4" s="35">
        <v>170</v>
      </c>
      <c r="F4" s="34">
        <f>0.17*167</f>
        <v>28.39</v>
      </c>
      <c r="G4" s="67">
        <f>43*1.7</f>
        <v>73.099999999999994</v>
      </c>
      <c r="H4" s="67">
        <f>0.9*1.7</f>
        <v>1.53</v>
      </c>
      <c r="I4" s="67">
        <f>0.2*1.7</f>
        <v>0.34</v>
      </c>
      <c r="J4" s="68">
        <f>8.1*1.7</f>
        <v>13.77</v>
      </c>
    </row>
    <row r="5" spans="1:10" x14ac:dyDescent="0.25">
      <c r="A5" s="15"/>
      <c r="B5" s="10" t="s">
        <v>21</v>
      </c>
      <c r="C5" s="31" t="s">
        <v>28</v>
      </c>
      <c r="D5" s="69" t="s">
        <v>29</v>
      </c>
      <c r="E5" s="11">
        <v>230</v>
      </c>
      <c r="F5" s="70">
        <v>55.82</v>
      </c>
      <c r="G5" s="71">
        <v>432</v>
      </c>
      <c r="H5" s="71">
        <v>13.34</v>
      </c>
      <c r="I5" s="71">
        <v>13.71</v>
      </c>
      <c r="J5" s="71">
        <v>19.649999999999999</v>
      </c>
    </row>
    <row r="6" spans="1:10" x14ac:dyDescent="0.25">
      <c r="A6" s="15"/>
      <c r="B6" s="22" t="s">
        <v>15</v>
      </c>
      <c r="C6" s="54" t="s">
        <v>30</v>
      </c>
      <c r="D6" s="72" t="s">
        <v>31</v>
      </c>
      <c r="E6" s="36">
        <v>200</v>
      </c>
      <c r="F6" s="18">
        <v>10.5</v>
      </c>
      <c r="G6" s="53">
        <v>105.22</v>
      </c>
      <c r="H6" s="73">
        <v>0.2</v>
      </c>
      <c r="I6" s="73">
        <v>0</v>
      </c>
      <c r="J6" s="74">
        <v>25.73</v>
      </c>
    </row>
    <row r="7" spans="1:10" x14ac:dyDescent="0.25">
      <c r="A7" s="15"/>
      <c r="B7" s="22" t="s">
        <v>32</v>
      </c>
      <c r="C7" s="23" t="s">
        <v>18</v>
      </c>
      <c r="D7" s="49" t="s">
        <v>33</v>
      </c>
      <c r="E7" s="36">
        <v>25</v>
      </c>
      <c r="F7" s="17">
        <f>0.025*990</f>
        <v>24.75</v>
      </c>
      <c r="G7" s="32">
        <f>554*0.25</f>
        <v>138.5</v>
      </c>
      <c r="H7" s="50">
        <f>9.8*0.25</f>
        <v>2.4500000000000002</v>
      </c>
      <c r="I7" s="50">
        <f>34.7*0.25</f>
        <v>8.6750000000000007</v>
      </c>
      <c r="J7" s="55">
        <f>50.4*0.25</f>
        <v>12.6</v>
      </c>
    </row>
    <row r="8" spans="1:10" x14ac:dyDescent="0.25">
      <c r="A8" s="15"/>
      <c r="B8" s="22" t="s">
        <v>17</v>
      </c>
      <c r="C8" s="23" t="s">
        <v>18</v>
      </c>
      <c r="D8" s="14" t="s">
        <v>19</v>
      </c>
      <c r="E8" s="11">
        <v>30</v>
      </c>
      <c r="F8" s="17">
        <v>2.84</v>
      </c>
      <c r="G8" s="20">
        <v>63</v>
      </c>
      <c r="H8" s="20">
        <v>1.8</v>
      </c>
      <c r="I8" s="20">
        <v>0.3</v>
      </c>
      <c r="J8" s="21">
        <v>12.9</v>
      </c>
    </row>
    <row r="9" spans="1:10" x14ac:dyDescent="0.25">
      <c r="A9" s="15"/>
      <c r="B9" s="22"/>
      <c r="C9" s="23"/>
      <c r="D9" s="14"/>
      <c r="E9" s="11">
        <f>SUM(E4:E8)</f>
        <v>655</v>
      </c>
      <c r="F9" s="26">
        <f>SUM(F4:F8)</f>
        <v>122.30000000000001</v>
      </c>
      <c r="G9" s="75">
        <f>SUM(G4:G8)</f>
        <v>811.82</v>
      </c>
      <c r="H9" s="76">
        <f>SUM(H4:H8)</f>
        <v>19.32</v>
      </c>
      <c r="I9" s="76">
        <f>SUM(I4:I8)</f>
        <v>23.025000000000002</v>
      </c>
      <c r="J9" s="77">
        <f>SUM(J4:J8)</f>
        <v>84.65</v>
      </c>
    </row>
    <row r="10" spans="1:10" ht="15.75" thickBot="1" x14ac:dyDescent="0.3">
      <c r="A10" s="12"/>
      <c r="B10" s="24"/>
      <c r="C10" s="25"/>
      <c r="D10" s="13"/>
      <c r="E10" s="27"/>
      <c r="F10" s="40"/>
      <c r="G10" s="41"/>
      <c r="H10" s="42"/>
      <c r="I10" s="42"/>
      <c r="J10" s="43"/>
    </row>
    <row r="11" spans="1:10" x14ac:dyDescent="0.25">
      <c r="A11" s="15" t="s">
        <v>9</v>
      </c>
      <c r="B11" s="56" t="s">
        <v>24</v>
      </c>
      <c r="C11" s="66" t="s">
        <v>26</v>
      </c>
      <c r="D11" s="57" t="s">
        <v>34</v>
      </c>
      <c r="E11" s="35">
        <v>240</v>
      </c>
      <c r="F11" s="34">
        <f>0.24*185</f>
        <v>44.4</v>
      </c>
      <c r="G11" s="67">
        <f>47*2.4</f>
        <v>112.8</v>
      </c>
      <c r="H11" s="67">
        <f>0.4*2.4</f>
        <v>0.96</v>
      </c>
      <c r="I11" s="67">
        <f>0.3*2.4</f>
        <v>0.72</v>
      </c>
      <c r="J11" s="68">
        <f>10.3*2.4</f>
        <v>24.720000000000002</v>
      </c>
    </row>
    <row r="12" spans="1:10" x14ac:dyDescent="0.25">
      <c r="A12" s="15"/>
      <c r="B12" s="10" t="s">
        <v>35</v>
      </c>
      <c r="C12" s="78" t="s">
        <v>36</v>
      </c>
      <c r="D12" s="14" t="s">
        <v>37</v>
      </c>
      <c r="E12" s="11">
        <v>50</v>
      </c>
      <c r="F12" s="18">
        <v>16.559999999999999</v>
      </c>
      <c r="G12" s="37">
        <v>6</v>
      </c>
      <c r="H12" s="38">
        <v>0</v>
      </c>
      <c r="I12" s="38">
        <v>0</v>
      </c>
      <c r="J12" s="39">
        <v>1.5</v>
      </c>
    </row>
    <row r="13" spans="1:10" x14ac:dyDescent="0.25">
      <c r="A13" s="15"/>
      <c r="B13" s="33" t="s">
        <v>20</v>
      </c>
      <c r="C13" s="31" t="s">
        <v>38</v>
      </c>
      <c r="D13" s="14" t="s">
        <v>39</v>
      </c>
      <c r="E13" s="58">
        <v>225</v>
      </c>
      <c r="F13" s="19">
        <v>23.45</v>
      </c>
      <c r="G13" s="79">
        <f>102+38.69</f>
        <v>140.69</v>
      </c>
      <c r="H13" s="79">
        <f>2.52+8.03</f>
        <v>10.549999999999999</v>
      </c>
      <c r="I13" s="79">
        <f>2.16+0.59</f>
        <v>2.75</v>
      </c>
      <c r="J13" s="79">
        <f>18.2+0.28</f>
        <v>18.48</v>
      </c>
    </row>
    <row r="14" spans="1:10" x14ac:dyDescent="0.25">
      <c r="A14" s="15"/>
      <c r="B14" s="33" t="s">
        <v>22</v>
      </c>
      <c r="C14" s="78" t="s">
        <v>40</v>
      </c>
      <c r="D14" s="80" t="s">
        <v>41</v>
      </c>
      <c r="E14" s="11">
        <v>100</v>
      </c>
      <c r="F14" s="18">
        <v>49.65</v>
      </c>
      <c r="G14" s="79">
        <v>154.5</v>
      </c>
      <c r="H14" s="50">
        <v>23.1</v>
      </c>
      <c r="I14" s="50">
        <v>6.8</v>
      </c>
      <c r="J14" s="50">
        <v>0</v>
      </c>
    </row>
    <row r="15" spans="1:10" x14ac:dyDescent="0.25">
      <c r="A15" s="15"/>
      <c r="B15" s="45" t="s">
        <v>23</v>
      </c>
      <c r="C15" s="31" t="s">
        <v>42</v>
      </c>
      <c r="D15" s="14" t="s">
        <v>43</v>
      </c>
      <c r="E15" s="11">
        <v>150</v>
      </c>
      <c r="F15" s="19">
        <v>9.86</v>
      </c>
      <c r="G15" s="79">
        <f>1333*0.15</f>
        <v>199.95</v>
      </c>
      <c r="H15" s="79">
        <f>24.26*0.15</f>
        <v>3.6390000000000002</v>
      </c>
      <c r="I15" s="79">
        <f>28.66*0.15</f>
        <v>4.2989999999999995</v>
      </c>
      <c r="J15" s="55">
        <f>244.46*0.15</f>
        <v>36.668999999999997</v>
      </c>
    </row>
    <row r="16" spans="1:10" x14ac:dyDescent="0.25">
      <c r="A16" s="15"/>
      <c r="B16" s="22" t="s">
        <v>15</v>
      </c>
      <c r="C16" s="31" t="s">
        <v>44</v>
      </c>
      <c r="D16" s="14" t="s">
        <v>45</v>
      </c>
      <c r="E16" s="11">
        <v>200</v>
      </c>
      <c r="F16" s="19">
        <v>15</v>
      </c>
      <c r="G16" s="79">
        <v>114.8</v>
      </c>
      <c r="H16" s="79">
        <v>0</v>
      </c>
      <c r="I16" s="79">
        <v>0</v>
      </c>
      <c r="J16" s="81">
        <v>9.8000000000000007</v>
      </c>
    </row>
    <row r="17" spans="1:10" x14ac:dyDescent="0.25">
      <c r="A17" s="15"/>
      <c r="B17" s="22" t="s">
        <v>17</v>
      </c>
      <c r="C17" s="23" t="s">
        <v>18</v>
      </c>
      <c r="D17" s="14" t="s">
        <v>19</v>
      </c>
      <c r="E17" s="51">
        <v>30</v>
      </c>
      <c r="F17" s="26">
        <v>2.84</v>
      </c>
      <c r="G17" s="20">
        <v>63</v>
      </c>
      <c r="H17" s="20">
        <v>1.8</v>
      </c>
      <c r="I17" s="20">
        <v>0.3</v>
      </c>
      <c r="J17" s="21">
        <v>12.9</v>
      </c>
    </row>
    <row r="18" spans="1:10" x14ac:dyDescent="0.25">
      <c r="A18" s="15"/>
      <c r="B18" s="22" t="s">
        <v>17</v>
      </c>
      <c r="C18" s="59" t="s">
        <v>18</v>
      </c>
      <c r="D18" s="44" t="s">
        <v>25</v>
      </c>
      <c r="E18" s="51">
        <v>30</v>
      </c>
      <c r="F18" s="26">
        <v>2.81</v>
      </c>
      <c r="G18" s="60">
        <v>57</v>
      </c>
      <c r="H18" s="61">
        <v>1.8</v>
      </c>
      <c r="I18" s="61">
        <v>0.3</v>
      </c>
      <c r="J18" s="62">
        <v>11.4</v>
      </c>
    </row>
    <row r="19" spans="1:10" x14ac:dyDescent="0.25">
      <c r="A19" s="15"/>
      <c r="B19" s="46"/>
      <c r="C19" s="47"/>
      <c r="D19" s="48"/>
      <c r="E19" s="51">
        <f>SUM(E11:E18)</f>
        <v>1025</v>
      </c>
      <c r="F19" s="52">
        <f>SUM(F11:F18)</f>
        <v>164.57000000000002</v>
      </c>
      <c r="G19" s="28">
        <f>SUM(G11:G18)</f>
        <v>848.74</v>
      </c>
      <c r="H19" s="29">
        <f>SUM(H11:H18)</f>
        <v>41.848999999999997</v>
      </c>
      <c r="I19" s="29">
        <f>SUM(I11:I18)</f>
        <v>15.169</v>
      </c>
      <c r="J19" s="30">
        <f>SUM(J11:J18)</f>
        <v>115.46900000000001</v>
      </c>
    </row>
    <row r="20" spans="1:10" ht="15.75" thickBot="1" x14ac:dyDescent="0.3">
      <c r="A20" s="12"/>
      <c r="B20" s="24"/>
      <c r="C20" s="25"/>
      <c r="D20" s="13"/>
      <c r="E20" s="27"/>
      <c r="F20" s="40"/>
      <c r="G20" s="41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2023-11-30T22:04:49Z</dcterms:modified>
</cp:coreProperties>
</file>