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E11" i="1"/>
  <c r="G21" i="1"/>
  <c r="J20" i="1"/>
  <c r="I20" i="1"/>
  <c r="H20" i="1"/>
  <c r="G20" i="1"/>
  <c r="J17" i="1"/>
  <c r="J16" i="1"/>
  <c r="I16" i="1"/>
  <c r="H16" i="1"/>
  <c r="G16" i="1"/>
  <c r="J13" i="1"/>
  <c r="J21" i="1" s="1"/>
  <c r="I13" i="1"/>
  <c r="I21" i="1" s="1"/>
  <c r="H13" i="1"/>
  <c r="H21" i="1" s="1"/>
  <c r="G13" i="1"/>
  <c r="H11" i="1"/>
  <c r="F11" i="1"/>
  <c r="J10" i="1"/>
  <c r="I10" i="1"/>
  <c r="H10" i="1"/>
  <c r="G10" i="1"/>
  <c r="J6" i="1"/>
  <c r="I6" i="1"/>
  <c r="H6" i="1"/>
  <c r="G6" i="1"/>
  <c r="J5" i="1"/>
  <c r="I5" i="1"/>
  <c r="H5" i="1"/>
  <c r="G5" i="1"/>
  <c r="J4" i="1"/>
  <c r="J11" i="1" s="1"/>
  <c r="I4" i="1"/>
  <c r="I11" i="1" s="1"/>
  <c r="H4" i="1"/>
  <c r="G4" i="1"/>
  <c r="G11" i="1" s="1"/>
</calcChain>
</file>

<file path=xl/sharedStrings.xml><?xml version="1.0" encoding="utf-8"?>
<sst xmlns="http://schemas.openxmlformats.org/spreadsheetml/2006/main" count="62" uniqueCount="47">
  <si>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</si>
  <si>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</si>
  <si>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</si>
  <si>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</si>
  <si>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</si>
  <si>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</si>
  <si>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</si>
  <si>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</si>
  <si>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</si>
  <si>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</si>
  <si>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</si>
  <si>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</si>
  <si>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</si>
  <si>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</si>
  <si>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</si>
  <si>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</si>
  <si>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</si>
  <si>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</si>
  <si>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</si>
  <si>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</si>
  <si>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</si>
  <si>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</si>
  <si>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</si>
  <si>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</si>
  <si>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2 блюдо</t>
  </si>
  <si>
    <t>гарнир</t>
  </si>
  <si>
    <t>фрукты</t>
  </si>
  <si>
    <t>№ 302 сб.2011г.</t>
  </si>
  <si>
    <t>Каша гречневая</t>
  </si>
  <si>
    <t>Т. 32 сб.1981 г.</t>
  </si>
  <si>
    <t>Салат из болгарского перца</t>
  </si>
  <si>
    <t>№ 294 сб.2011г.</t>
  </si>
  <si>
    <t>Биточки из птицы</t>
  </si>
  <si>
    <t>№ 342 сб.2011г.</t>
  </si>
  <si>
    <t xml:space="preserve">Компот из свежих яблок </t>
  </si>
  <si>
    <t>Булочка "Сдобная"</t>
  </si>
  <si>
    <t>Голубика</t>
  </si>
  <si>
    <t>Перец болгарский</t>
  </si>
  <si>
    <t>№ 84,241 сб.2011г.</t>
  </si>
  <si>
    <t>Борщ с фасолью, укропом,гов. отв.</t>
  </si>
  <si>
    <t>№ 231 сб.2011г.</t>
  </si>
  <si>
    <t>Поджарка из рыбы</t>
  </si>
  <si>
    <t>№ 305 сб.2011г.</t>
  </si>
  <si>
    <t>Рис припущенный</t>
  </si>
  <si>
    <t>№ 54-2гн-2020</t>
  </si>
  <si>
    <t>Чай с сахаром</t>
  </si>
  <si>
    <t>2023-12-14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</si>
</sst>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13" xfId="0" applyFont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7" xfId="0" applyFont="1" applyFill="1" applyBorder="1"/>
    <xf numFmtId="0" fontId="1" fillId="2" borderId="28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20" xfId="1" applyFont="1" applyFill="1" applyBorder="1"/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23" xfId="0" applyNumberFormat="1" applyFont="1" applyFill="1" applyBorder="1" applyAlignment="1" applyProtection="1">
      <alignment horizontal="center"/>
      <protection locked="0"/>
    </xf>
    <xf numFmtId="0" fontId="4" fillId="2" borderId="29" xfId="0" applyFont="1" applyFill="1" applyBorder="1"/>
    <xf numFmtId="0" fontId="1" fillId="0" borderId="7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0" xfId="0" applyFont="1" applyBorder="1"/>
    <xf numFmtId="0" fontId="6" fillId="0" borderId="29" xfId="0" applyFont="1" applyBorder="1"/>
    <xf numFmtId="0" fontId="4" fillId="0" borderId="1" xfId="0" applyFont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/>
    <xf numFmtId="2" fontId="4" fillId="2" borderId="30" xfId="1" applyNumberFormat="1" applyFont="1" applyFill="1" applyBorder="1" applyAlignment="1">
      <alignment horizontal="right"/>
    </xf>
    <xf numFmtId="164" fontId="4" fillId="0" borderId="30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0" fontId="0" fillId="0" borderId="33" xfId="0" applyBorder="1"/>
    <xf numFmtId="0" fontId="0" fillId="0" borderId="34" xfId="0" applyBorder="1"/>
    <xf numFmtId="0" fontId="4" fillId="2" borderId="35" xfId="0" applyFont="1" applyFill="1" applyBorder="1"/>
    <xf numFmtId="0" fontId="4" fillId="0" borderId="2" xfId="0" applyFont="1" applyBorder="1"/>
    <xf numFmtId="0" fontId="0" fillId="0" borderId="36" xfId="0" applyBorder="1"/>
    <xf numFmtId="0" fontId="1" fillId="2" borderId="35" xfId="0" applyNumberFormat="1" applyFont="1" applyFill="1" applyBorder="1" applyAlignment="1" applyProtection="1">
      <alignment horizontal="center"/>
      <protection locked="0"/>
    </xf>
    <xf numFmtId="0" fontId="4" fillId="2" borderId="29" xfId="2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9" xfId="0" applyNumberFormat="1" applyFont="1" applyFill="1" applyBorder="1" applyAlignment="1" applyProtection="1">
      <alignment horizontal="center"/>
      <protection locked="0"/>
    </xf>
    <xf numFmtId="0" fontId="0" fillId="0" borderId="37" xfId="0" applyBorder="1"/>
    <xf numFmtId="164" fontId="4" fillId="0" borderId="35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/>
    <xf numFmtId="0" fontId="0" fillId="0" borderId="38" xfId="0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6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59" t="s">
        <v>14</v>
      </c>
      <c r="B4" s="10" t="s">
        <v>22</v>
      </c>
      <c r="C4" s="35" t="s">
        <v>29</v>
      </c>
      <c r="D4" s="60" t="s">
        <v>30</v>
      </c>
      <c r="E4" s="36">
        <v>100</v>
      </c>
      <c r="F4" s="18">
        <v>27.65</v>
      </c>
      <c r="G4" s="31">
        <f>27*0.8+89.9</f>
        <v>111.5</v>
      </c>
      <c r="H4" s="31">
        <f>1.3*0.8+0</f>
        <v>1.04</v>
      </c>
      <c r="I4" s="31">
        <f>0.1*0.8+99.9*0.1</f>
        <v>10.070000000000002</v>
      </c>
      <c r="J4" s="31">
        <f>5.3*0.75</f>
        <v>3.9749999999999996</v>
      </c>
    </row>
    <row r="5" spans="1:10" x14ac:dyDescent="0.25">
      <c r="A5" s="16"/>
      <c r="B5" s="10" t="s">
        <v>23</v>
      </c>
      <c r="C5" s="27" t="s">
        <v>31</v>
      </c>
      <c r="D5" s="15" t="s">
        <v>32</v>
      </c>
      <c r="E5" s="11">
        <v>100</v>
      </c>
      <c r="F5" s="19">
        <v>38.81</v>
      </c>
      <c r="G5" s="31">
        <f>127.1/0.9</f>
        <v>141.2222222222222</v>
      </c>
      <c r="H5" s="31">
        <f>14.4/0.9</f>
        <v>16</v>
      </c>
      <c r="I5" s="31">
        <f>3.3/0.9</f>
        <v>3.6666666666666665</v>
      </c>
      <c r="J5" s="32">
        <f>10.1/0.9</f>
        <v>11.222222222222221</v>
      </c>
    </row>
    <row r="6" spans="1:10" x14ac:dyDescent="0.25">
      <c r="A6" s="16"/>
      <c r="B6" s="41" t="s">
        <v>25</v>
      </c>
      <c r="C6" s="55" t="s">
        <v>27</v>
      </c>
      <c r="D6" s="45" t="s">
        <v>28</v>
      </c>
      <c r="E6" s="11">
        <v>150</v>
      </c>
      <c r="F6" s="19">
        <v>10.79</v>
      </c>
      <c r="G6" s="31">
        <f>1625*0.15</f>
        <v>243.75</v>
      </c>
      <c r="H6" s="31">
        <f>57.32*0.15</f>
        <v>8.597999999999999</v>
      </c>
      <c r="I6" s="31">
        <f>40.62*0.15</f>
        <v>6.0929999999999991</v>
      </c>
      <c r="J6" s="32">
        <f>257.61*0.15</f>
        <v>38.641500000000001</v>
      </c>
    </row>
    <row r="7" spans="1:10" x14ac:dyDescent="0.25">
      <c r="A7" s="16"/>
      <c r="B7" s="41" t="s">
        <v>15</v>
      </c>
      <c r="C7" s="55" t="s">
        <v>33</v>
      </c>
      <c r="D7" s="61" t="s">
        <v>34</v>
      </c>
      <c r="E7" s="11">
        <v>200</v>
      </c>
      <c r="F7" s="26">
        <v>10.1</v>
      </c>
      <c r="G7" s="62">
        <v>114.6</v>
      </c>
      <c r="H7" s="62">
        <v>0.1</v>
      </c>
      <c r="I7" s="62">
        <v>0.1</v>
      </c>
      <c r="J7" s="63">
        <v>27.9</v>
      </c>
    </row>
    <row r="8" spans="1:10" x14ac:dyDescent="0.25">
      <c r="A8" s="16"/>
      <c r="B8" s="22" t="s">
        <v>17</v>
      </c>
      <c r="C8" s="23" t="s">
        <v>18</v>
      </c>
      <c r="D8" s="61" t="s">
        <v>35</v>
      </c>
      <c r="E8" s="11">
        <v>100</v>
      </c>
      <c r="F8" s="26">
        <v>27.2</v>
      </c>
      <c r="G8" s="62">
        <v>480</v>
      </c>
      <c r="H8" s="62">
        <v>13</v>
      </c>
      <c r="I8" s="62">
        <v>13</v>
      </c>
      <c r="J8" s="63">
        <v>82</v>
      </c>
    </row>
    <row r="9" spans="1:10" x14ac:dyDescent="0.25">
      <c r="A9" s="16"/>
      <c r="B9" s="22" t="s">
        <v>17</v>
      </c>
      <c r="C9" s="23" t="s">
        <v>18</v>
      </c>
      <c r="D9" s="15" t="s">
        <v>19</v>
      </c>
      <c r="E9" s="64">
        <v>100</v>
      </c>
      <c r="F9" s="26">
        <v>2.84</v>
      </c>
      <c r="G9" s="20">
        <v>63</v>
      </c>
      <c r="H9" s="20">
        <v>1.8</v>
      </c>
      <c r="I9" s="20">
        <v>0.3</v>
      </c>
      <c r="J9" s="21">
        <v>12.9</v>
      </c>
    </row>
    <row r="10" spans="1:10" x14ac:dyDescent="0.25">
      <c r="A10" s="16"/>
      <c r="B10" s="22" t="s">
        <v>26</v>
      </c>
      <c r="C10" s="23" t="s">
        <v>18</v>
      </c>
      <c r="D10" s="29" t="s">
        <v>36</v>
      </c>
      <c r="E10" s="53">
        <v>125</v>
      </c>
      <c r="F10" s="19">
        <v>440</v>
      </c>
      <c r="G10" s="31">
        <f>39*1.25</f>
        <v>48.75</v>
      </c>
      <c r="H10" s="31">
        <f>1*1.25</f>
        <v>1.25</v>
      </c>
      <c r="I10" s="31">
        <f>0.5*1.25</f>
        <v>0.625</v>
      </c>
      <c r="J10" s="31">
        <f>6.6*1.25</f>
        <v>8.25</v>
      </c>
    </row>
    <row r="11" spans="1:10" x14ac:dyDescent="0.25">
      <c r="A11" s="16"/>
      <c r="B11" s="43"/>
      <c r="C11" s="44"/>
      <c r="D11" s="49"/>
      <c r="E11" s="12">
        <f>SUM(E4:E10)</f>
        <v>875</v>
      </c>
      <c r="F11" s="26">
        <f>SUM(F4:F10)</f>
        <v>557.39</v>
      </c>
      <c r="G11" s="50">
        <f>SUM(G4:G10)</f>
        <v>1202.8222222222221</v>
      </c>
      <c r="H11" s="51">
        <f>SUM(H4:H10)</f>
        <v>41.787999999999997</v>
      </c>
      <c r="I11" s="51">
        <f>SUM(I4:I10)</f>
        <v>33.854666666666667</v>
      </c>
      <c r="J11" s="52">
        <f>SUM(J4:J10)</f>
        <v>184.88872222222224</v>
      </c>
    </row>
    <row r="12" spans="1:10" ht="15.75" thickBot="1" x14ac:dyDescent="0.3">
      <c r="A12" s="13"/>
      <c r="B12" s="24"/>
      <c r="C12" s="25"/>
      <c r="D12" s="14"/>
      <c r="E12" s="28"/>
      <c r="F12" s="37"/>
      <c r="G12" s="38"/>
      <c r="H12" s="39"/>
      <c r="I12" s="39"/>
      <c r="J12" s="40"/>
    </row>
    <row r="13" spans="1:10" x14ac:dyDescent="0.25">
      <c r="A13" s="17" t="s">
        <v>9</v>
      </c>
      <c r="B13" s="68" t="s">
        <v>22</v>
      </c>
      <c r="C13" s="69" t="s">
        <v>18</v>
      </c>
      <c r="D13" s="75" t="s">
        <v>37</v>
      </c>
      <c r="E13" s="78">
        <v>75</v>
      </c>
      <c r="F13" s="70">
        <v>23.84</v>
      </c>
      <c r="G13" s="71">
        <f>27*0.75</f>
        <v>20.25</v>
      </c>
      <c r="H13" s="84">
        <f>1.3*0.75</f>
        <v>0.97500000000000009</v>
      </c>
      <c r="I13" s="84">
        <f>0.1*0.75</f>
        <v>7.5000000000000011E-2</v>
      </c>
      <c r="J13" s="72">
        <f>5.3*0.75</f>
        <v>3.9749999999999996</v>
      </c>
    </row>
    <row r="14" spans="1:10" x14ac:dyDescent="0.25">
      <c r="A14" s="16"/>
      <c r="B14" s="10" t="s">
        <v>20</v>
      </c>
      <c r="C14" s="30" t="s">
        <v>38</v>
      </c>
      <c r="D14" s="54" t="s">
        <v>39</v>
      </c>
      <c r="E14" s="79">
        <v>227</v>
      </c>
      <c r="F14" s="18">
        <v>38.909999999999997</v>
      </c>
      <c r="G14" s="33">
        <v>146.19999999999999</v>
      </c>
      <c r="H14" s="85">
        <v>8</v>
      </c>
      <c r="I14" s="85">
        <v>8.8000000000000007</v>
      </c>
      <c r="J14" s="34">
        <v>7.3</v>
      </c>
    </row>
    <row r="15" spans="1:10" x14ac:dyDescent="0.25">
      <c r="A15" s="16"/>
      <c r="B15" s="22" t="s">
        <v>24</v>
      </c>
      <c r="C15" s="30" t="s">
        <v>40</v>
      </c>
      <c r="D15" s="76" t="s">
        <v>41</v>
      </c>
      <c r="E15" s="65">
        <v>115</v>
      </c>
      <c r="F15" s="19">
        <v>50.06</v>
      </c>
      <c r="G15" s="31">
        <v>150.30000000000001</v>
      </c>
      <c r="H15" s="86">
        <v>12.16</v>
      </c>
      <c r="I15" s="86">
        <v>5.6</v>
      </c>
      <c r="J15" s="32">
        <v>11</v>
      </c>
    </row>
    <row r="16" spans="1:10" x14ac:dyDescent="0.25">
      <c r="A16" s="16"/>
      <c r="B16" s="41" t="s">
        <v>25</v>
      </c>
      <c r="C16" s="30" t="s">
        <v>42</v>
      </c>
      <c r="D16" s="45" t="s">
        <v>43</v>
      </c>
      <c r="E16" s="65">
        <v>150</v>
      </c>
      <c r="F16" s="19">
        <v>9.86</v>
      </c>
      <c r="G16" s="66">
        <f>1333*0.15</f>
        <v>199.95</v>
      </c>
      <c r="H16" s="87">
        <f>24.26*0.15</f>
        <v>3.6390000000000002</v>
      </c>
      <c r="I16" s="87">
        <f>28.66*0.15</f>
        <v>4.2989999999999995</v>
      </c>
      <c r="J16" s="42">
        <f>244.46*0.15</f>
        <v>36.668999999999997</v>
      </c>
    </row>
    <row r="17" spans="1:10" x14ac:dyDescent="0.25">
      <c r="A17" s="16"/>
      <c r="B17" s="41" t="s">
        <v>15</v>
      </c>
      <c r="C17" s="67" t="s">
        <v>44</v>
      </c>
      <c r="D17" s="76" t="s">
        <v>45</v>
      </c>
      <c r="E17" s="65">
        <v>200</v>
      </c>
      <c r="F17" s="19">
        <v>1.41</v>
      </c>
      <c r="G17" s="33">
        <v>27.9</v>
      </c>
      <c r="H17" s="85">
        <v>0.3</v>
      </c>
      <c r="I17" s="85">
        <v>0.02</v>
      </c>
      <c r="J17" s="34">
        <f>6.7/0.21*0.16</f>
        <v>5.1047619047619053</v>
      </c>
    </row>
    <row r="18" spans="1:10" x14ac:dyDescent="0.25">
      <c r="A18" s="16"/>
      <c r="B18" s="22" t="s">
        <v>17</v>
      </c>
      <c r="C18" s="23" t="s">
        <v>18</v>
      </c>
      <c r="D18" s="45" t="s">
        <v>19</v>
      </c>
      <c r="E18" s="80">
        <v>30</v>
      </c>
      <c r="F18" s="26">
        <v>2.84</v>
      </c>
      <c r="G18" s="20">
        <v>63</v>
      </c>
      <c r="H18" s="88">
        <v>1.8</v>
      </c>
      <c r="I18" s="88">
        <v>0.3</v>
      </c>
      <c r="J18" s="21">
        <v>12.9</v>
      </c>
    </row>
    <row r="19" spans="1:10" x14ac:dyDescent="0.25">
      <c r="A19" s="16"/>
      <c r="B19" s="22" t="s">
        <v>17</v>
      </c>
      <c r="C19" s="27" t="s">
        <v>18</v>
      </c>
      <c r="D19" s="45" t="s">
        <v>21</v>
      </c>
      <c r="E19" s="81">
        <v>30</v>
      </c>
      <c r="F19" s="26">
        <v>2.81</v>
      </c>
      <c r="G19" s="47">
        <v>57</v>
      </c>
      <c r="H19" s="46">
        <v>1.8</v>
      </c>
      <c r="I19" s="46">
        <v>0.3</v>
      </c>
      <c r="J19" s="48">
        <v>11.4</v>
      </c>
    </row>
    <row r="20" spans="1:10" x14ac:dyDescent="0.25">
      <c r="A20" s="16"/>
      <c r="B20" s="22" t="s">
        <v>26</v>
      </c>
      <c r="C20" s="23" t="s">
        <v>18</v>
      </c>
      <c r="D20" s="54" t="s">
        <v>36</v>
      </c>
      <c r="E20" s="82">
        <v>125</v>
      </c>
      <c r="F20" s="19">
        <v>440</v>
      </c>
      <c r="G20" s="31">
        <f>39*1.25</f>
        <v>48.75</v>
      </c>
      <c r="H20" s="86">
        <f>1*1.25</f>
        <v>1.25</v>
      </c>
      <c r="I20" s="86">
        <f>0.5*1.25</f>
        <v>0.625</v>
      </c>
      <c r="J20" s="32">
        <f>6.6*1.25</f>
        <v>8.25</v>
      </c>
    </row>
    <row r="21" spans="1:10" x14ac:dyDescent="0.25">
      <c r="A21" s="16"/>
      <c r="B21" s="22"/>
      <c r="C21" s="23"/>
      <c r="D21" s="45"/>
      <c r="E21" s="81">
        <f>SUM(E13:E20)</f>
        <v>952</v>
      </c>
      <c r="F21" s="26">
        <f>SUM(F13:F20)</f>
        <v>569.73</v>
      </c>
      <c r="G21" s="47">
        <f>SUM(G13:G20)</f>
        <v>713.35</v>
      </c>
      <c r="H21" s="46">
        <f>SUM(H13:H20)</f>
        <v>29.923999999999999</v>
      </c>
      <c r="I21" s="46">
        <f>SUM(I13:I20)</f>
        <v>20.019000000000002</v>
      </c>
      <c r="J21" s="48">
        <f>SUM(J13:J20)</f>
        <v>96.598761904761915</v>
      </c>
    </row>
    <row r="22" spans="1:10" ht="15.75" thickBot="1" x14ac:dyDescent="0.3">
      <c r="A22" s="73"/>
      <c r="B22" s="74"/>
      <c r="C22" s="74"/>
      <c r="D22" s="74"/>
      <c r="E22" s="77"/>
      <c r="F22" s="83"/>
      <c r="G22" s="77"/>
      <c r="H22" s="77"/>
      <c r="I22" s="77"/>
      <c r="J22" s="8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2023-12-13T05:48:39Z</dcterms:modified>
</cp:coreProperties>
</file>