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9" i="1"/>
  <c r="I19" i="1"/>
  <c r="G19" i="1"/>
  <c r="J16" i="1"/>
  <c r="I16" i="1"/>
  <c r="H16" i="1"/>
  <c r="G16" i="1"/>
  <c r="F15" i="1"/>
  <c r="F19" i="1" s="1"/>
  <c r="J12" i="1"/>
  <c r="J19" i="1" s="1"/>
  <c r="I12" i="1"/>
  <c r="H12" i="1"/>
  <c r="H19" i="1" s="1"/>
  <c r="G12" i="1"/>
  <c r="J7" i="1"/>
  <c r="J5" i="1"/>
  <c r="I5" i="1"/>
  <c r="H5" i="1"/>
  <c r="G5" i="1"/>
  <c r="J4" i="1"/>
  <c r="J10" i="1" s="1"/>
  <c r="I4" i="1"/>
  <c r="I10" i="1" s="1"/>
  <c r="H4" i="1"/>
  <c r="H10" i="1" s="1"/>
  <c r="G4" i="1"/>
  <c r="G10" i="1" s="1"/>
  <c r="F4" i="1"/>
  <c r="F10" i="1" s="1"/>
</calcChain>
</file>

<file path=xl/sharedStrings.xml><?xml version="1.0" encoding="utf-8"?>
<sst xmlns="http://schemas.openxmlformats.org/spreadsheetml/2006/main" count="56" uniqueCount="42">
  <si>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</si>
  <si>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</si>
  <si>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</si>
  <si>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</si>
  <si>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</si>
  <si>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</si>
  <si>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</si>
  <si>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</si>
  <si>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</si>
  <si>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</si>
  <si>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</si>
  <si>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</si>
  <si>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</si>
  <si>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</si>
  <si>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</si>
  <si>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</si>
  <si>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</si>
  <si>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</si>
  <si>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</si>
  <si>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</si>
  <si>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</si>
  <si>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</si>
  <si>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</si>
  <si>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</si>
  <si>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</si>
  <si>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фрукты</t>
  </si>
  <si>
    <t>акт</t>
  </si>
  <si>
    <t>№ 54-2гн-2020</t>
  </si>
  <si>
    <t>Чай с сахаром</t>
  </si>
  <si>
    <t>Т. 32 сб.81г.</t>
  </si>
  <si>
    <t>Мандарин</t>
  </si>
  <si>
    <t xml:space="preserve">Огурец свежий </t>
  </si>
  <si>
    <t>№ 392 сб.2011г.</t>
  </si>
  <si>
    <t>Пельмени отварные с маслом сливочным</t>
  </si>
  <si>
    <t>Кекс "Столичный"</t>
  </si>
  <si>
    <t>№ 101,241 сб.2011г</t>
  </si>
  <si>
    <t>Суп карт. с крупой греч.,укропом,гов. отв.</t>
  </si>
  <si>
    <t>№ 54-12м-2020</t>
  </si>
  <si>
    <t>Плов из птицы</t>
  </si>
  <si>
    <t>Сок</t>
  </si>
  <si>
    <t>Корж " Молочный"</t>
  </si>
  <si>
    <t>2023-12-20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</si>
</sst>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6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2" borderId="12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1" fillId="2" borderId="15" xfId="0" applyFont="1" applyFill="1" applyBorder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1" fillId="2" borderId="16" xfId="0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7" xfId="0" applyFont="1" applyFill="1" applyBorder="1"/>
    <xf numFmtId="0" fontId="1" fillId="2" borderId="18" xfId="0" applyFont="1" applyFill="1" applyBorder="1"/>
    <xf numFmtId="164" fontId="4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 applyAlignment="1">
      <alignment horizontal="center"/>
    </xf>
    <xf numFmtId="2" fontId="4" fillId="2" borderId="23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23" xfId="0" applyNumberFormat="1" applyFont="1" applyFill="1" applyBorder="1" applyAlignment="1"/>
    <xf numFmtId="2" fontId="4" fillId="2" borderId="25" xfId="0" applyNumberFormat="1" applyFont="1" applyFill="1" applyBorder="1" applyAlignment="1"/>
    <xf numFmtId="0" fontId="1" fillId="0" borderId="15" xfId="0" applyFont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14" xfId="0" applyFont="1" applyFill="1" applyBorder="1"/>
    <xf numFmtId="0" fontId="1" fillId="2" borderId="1" xfId="0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vertical="center"/>
    </xf>
    <xf numFmtId="2" fontId="1" fillId="2" borderId="23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2" borderId="26" xfId="2" applyNumberFormat="1" applyFont="1" applyFill="1" applyBorder="1" applyAlignment="1">
      <alignment horizontal="center"/>
    </xf>
    <xf numFmtId="2" fontId="4" fillId="2" borderId="26" xfId="1" applyNumberFormat="1" applyFont="1" applyFill="1" applyBorder="1" applyAlignment="1"/>
    <xf numFmtId="0" fontId="1" fillId="0" borderId="14" xfId="0" applyFont="1" applyBorder="1"/>
    <xf numFmtId="2" fontId="4" fillId="2" borderId="12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2" borderId="28" xfId="0" applyFont="1" applyFill="1" applyBorder="1"/>
    <xf numFmtId="164" fontId="4" fillId="2" borderId="12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0" fontId="1" fillId="2" borderId="29" xfId="0" applyFont="1" applyFill="1" applyBorder="1"/>
    <xf numFmtId="0" fontId="4" fillId="2" borderId="16" xfId="2" applyNumberFormat="1" applyFont="1" applyFill="1" applyBorder="1" applyAlignment="1">
      <alignment horizontal="center"/>
    </xf>
    <xf numFmtId="0" fontId="4" fillId="2" borderId="1" xfId="1" applyFont="1" applyFill="1" applyBorder="1" applyAlignment="1"/>
    <xf numFmtId="0" fontId="1" fillId="0" borderId="31" xfId="0" applyFont="1" applyBorder="1" applyAlignment="1">
      <alignment horizontal="left"/>
    </xf>
    <xf numFmtId="0" fontId="5" fillId="0" borderId="32" xfId="0" applyFont="1" applyBorder="1"/>
    <xf numFmtId="0" fontId="1" fillId="0" borderId="33" xfId="0" applyFont="1" applyBorder="1"/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0" xfId="0" applyFont="1" applyBorder="1"/>
    <xf numFmtId="2" fontId="1" fillId="2" borderId="29" xfId="0" applyNumberFormat="1" applyFont="1" applyFill="1" applyBorder="1" applyAlignment="1">
      <alignment horizontal="left"/>
    </xf>
    <xf numFmtId="0" fontId="4" fillId="2" borderId="34" xfId="0" applyFont="1" applyFill="1" applyBorder="1"/>
    <xf numFmtId="0" fontId="1" fillId="0" borderId="29" xfId="0" applyFont="1" applyBorder="1"/>
    <xf numFmtId="164" fontId="4" fillId="2" borderId="30" xfId="0" applyNumberFormat="1" applyFont="1" applyFill="1" applyBorder="1" applyAlignment="1"/>
    <xf numFmtId="164" fontId="4" fillId="2" borderId="12" xfId="0" applyNumberFormat="1" applyFont="1" applyFill="1" applyBorder="1" applyAlignment="1"/>
    <xf numFmtId="164" fontId="4" fillId="2" borderId="13" xfId="0" applyNumberFormat="1" applyFont="1" applyFill="1" applyBorder="1" applyAlignment="1"/>
    <xf numFmtId="0" fontId="4" fillId="2" borderId="35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left"/>
    </xf>
    <xf numFmtId="0" fontId="4" fillId="0" borderId="35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36" xfId="0" applyFont="1" applyFill="1" applyBorder="1"/>
    <xf numFmtId="0" fontId="1" fillId="2" borderId="37" xfId="0" applyFont="1" applyFill="1" applyBorder="1"/>
    <xf numFmtId="0" fontId="4" fillId="2" borderId="38" xfId="1" applyFont="1" applyFill="1" applyBorder="1"/>
    <xf numFmtId="0" fontId="5" fillId="0" borderId="39" xfId="0" applyFont="1" applyBorder="1"/>
    <xf numFmtId="0" fontId="5" fillId="0" borderId="40" xfId="0" applyFont="1" applyBorder="1"/>
    <xf numFmtId="0" fontId="1" fillId="0" borderId="5" xfId="0" applyFont="1" applyBorder="1"/>
    <xf numFmtId="0" fontId="4" fillId="0" borderId="34" xfId="0" applyFont="1" applyBorder="1"/>
    <xf numFmtId="0" fontId="4" fillId="2" borderId="36" xfId="0" applyFont="1" applyFill="1" applyBorder="1"/>
    <xf numFmtId="0" fontId="4" fillId="2" borderId="41" xfId="0" applyFont="1" applyFill="1" applyBorder="1"/>
    <xf numFmtId="0" fontId="1" fillId="0" borderId="42" xfId="0" applyFont="1" applyBorder="1"/>
    <xf numFmtId="0" fontId="4" fillId="2" borderId="43" xfId="0" applyFont="1" applyFill="1" applyBorder="1"/>
    <xf numFmtId="164" fontId="4" fillId="2" borderId="44" xfId="0" applyNumberFormat="1" applyFont="1" applyFill="1" applyBorder="1" applyAlignment="1"/>
    <xf numFmtId="164" fontId="4" fillId="2" borderId="26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5" fillId="0" borderId="45" xfId="0" applyFont="1" applyBorder="1"/>
    <xf numFmtId="1" fontId="4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C10" sqref="C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58" t="s">
        <v>13</v>
      </c>
      <c r="C1" s="59"/>
      <c r="D1" s="60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55" t="s">
        <v>16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0" x14ac:dyDescent="0.35">
      <c r="A4" s="61" t="s">
        <v>14</v>
      </c>
      <c r="B4" s="36" t="s">
        <v>25</v>
      </c>
      <c r="C4" s="62" t="s">
        <v>26</v>
      </c>
      <c r="D4" s="63" t="s">
        <v>30</v>
      </c>
      <c r="E4" s="10">
        <v>110</v>
      </c>
      <c r="F4" s="46">
        <f>0.11*195</f>
        <v>21.45</v>
      </c>
      <c r="G4" s="50">
        <f>38*1.1</f>
        <v>41.800000000000004</v>
      </c>
      <c r="H4" s="50">
        <f>0.8*1.1</f>
        <v>0.88000000000000012</v>
      </c>
      <c r="I4" s="50">
        <f>0.2*1.1</f>
        <v>0.22000000000000003</v>
      </c>
      <c r="J4" s="51">
        <f>7.5*1.1</f>
        <v>8.25</v>
      </c>
    </row>
    <row r="5" spans="1:10" x14ac:dyDescent="0.35">
      <c r="A5" s="56"/>
      <c r="B5" s="36" t="s">
        <v>23</v>
      </c>
      <c r="C5" s="64" t="s">
        <v>29</v>
      </c>
      <c r="D5" s="63" t="s">
        <v>31</v>
      </c>
      <c r="E5" s="10">
        <v>50</v>
      </c>
      <c r="F5" s="46">
        <v>15.56</v>
      </c>
      <c r="G5" s="65">
        <f>14*0.5</f>
        <v>7</v>
      </c>
      <c r="H5" s="66">
        <f>0.8*0.5</f>
        <v>0.4</v>
      </c>
      <c r="I5" s="66">
        <f>0.1*0.5</f>
        <v>0.05</v>
      </c>
      <c r="J5" s="67">
        <f>2.5*0.5</f>
        <v>1.25</v>
      </c>
    </row>
    <row r="6" spans="1:10" x14ac:dyDescent="0.35">
      <c r="A6" s="56"/>
      <c r="B6" s="45" t="s">
        <v>22</v>
      </c>
      <c r="C6" s="52" t="s">
        <v>32</v>
      </c>
      <c r="D6" s="68" t="s">
        <v>33</v>
      </c>
      <c r="E6" s="11">
        <v>210</v>
      </c>
      <c r="F6" s="13">
        <v>61.6</v>
      </c>
      <c r="G6" s="69">
        <v>341</v>
      </c>
      <c r="H6" s="14">
        <v>12.8</v>
      </c>
      <c r="I6" s="14">
        <v>12.5</v>
      </c>
      <c r="J6" s="15">
        <v>36.1</v>
      </c>
    </row>
    <row r="7" spans="1:10" x14ac:dyDescent="0.35">
      <c r="A7" s="56"/>
      <c r="B7" s="32" t="s">
        <v>15</v>
      </c>
      <c r="C7" s="70" t="s">
        <v>27</v>
      </c>
      <c r="D7" s="71" t="s">
        <v>28</v>
      </c>
      <c r="E7" s="11">
        <v>200</v>
      </c>
      <c r="F7" s="13">
        <v>1.41</v>
      </c>
      <c r="G7" s="14">
        <v>27.9</v>
      </c>
      <c r="H7" s="14">
        <v>0.3</v>
      </c>
      <c r="I7" s="14">
        <v>0.02</v>
      </c>
      <c r="J7" s="15">
        <f>6.7/0.21*0.16</f>
        <v>5.1047619047619053</v>
      </c>
    </row>
    <row r="8" spans="1:10" x14ac:dyDescent="0.35">
      <c r="A8" s="56"/>
      <c r="B8" s="12" t="s">
        <v>17</v>
      </c>
      <c r="C8" s="16" t="s">
        <v>18</v>
      </c>
      <c r="D8" s="68" t="s">
        <v>34</v>
      </c>
      <c r="E8" s="53">
        <v>75</v>
      </c>
      <c r="F8" s="13">
        <v>28</v>
      </c>
      <c r="G8" s="9">
        <v>330</v>
      </c>
      <c r="H8" s="72">
        <v>4.5</v>
      </c>
      <c r="I8" s="72">
        <v>15</v>
      </c>
      <c r="J8" s="73">
        <v>43.5</v>
      </c>
    </row>
    <row r="9" spans="1:10" x14ac:dyDescent="0.35">
      <c r="A9" s="56"/>
      <c r="B9" s="12" t="s">
        <v>17</v>
      </c>
      <c r="C9" s="16" t="s">
        <v>18</v>
      </c>
      <c r="D9" s="68" t="s">
        <v>19</v>
      </c>
      <c r="E9" s="37">
        <v>30</v>
      </c>
      <c r="F9" s="18">
        <v>2.84</v>
      </c>
      <c r="G9" s="19">
        <v>63</v>
      </c>
      <c r="H9" s="19">
        <v>1.8</v>
      </c>
      <c r="I9" s="19">
        <v>0.3</v>
      </c>
      <c r="J9" s="20">
        <v>12.9</v>
      </c>
    </row>
    <row r="10" spans="1:10" x14ac:dyDescent="0.35">
      <c r="A10" s="56"/>
      <c r="B10" s="12"/>
      <c r="C10" s="74"/>
      <c r="D10" s="63"/>
      <c r="E10" s="89">
        <f>SUM(E4:E9)</f>
        <v>675</v>
      </c>
      <c r="F10" s="13">
        <f>SUM(F4:F9)</f>
        <v>130.85999999999999</v>
      </c>
      <c r="G10" s="9">
        <f>SUM(G4:G9)</f>
        <v>810.7</v>
      </c>
      <c r="H10" s="9">
        <f>SUM(H4:H9)</f>
        <v>20.680000000000003</v>
      </c>
      <c r="I10" s="9">
        <f>SUM(I4:I9)</f>
        <v>28.09</v>
      </c>
      <c r="J10" s="47">
        <f>SUM(J4:J9)</f>
        <v>107.10476190476192</v>
      </c>
    </row>
    <row r="11" spans="1:10" ht="15" thickBot="1" x14ac:dyDescent="0.4">
      <c r="A11" s="57"/>
      <c r="B11" s="25"/>
      <c r="C11" s="75"/>
      <c r="D11" s="76"/>
      <c r="E11" s="27"/>
      <c r="F11" s="28"/>
      <c r="G11" s="29"/>
      <c r="H11" s="30"/>
      <c r="I11" s="30"/>
      <c r="J11" s="31"/>
    </row>
    <row r="12" spans="1:10" x14ac:dyDescent="0.35">
      <c r="A12" s="77" t="s">
        <v>9</v>
      </c>
      <c r="B12" s="49" t="s">
        <v>23</v>
      </c>
      <c r="C12" s="83" t="s">
        <v>29</v>
      </c>
      <c r="D12" s="84" t="s">
        <v>31</v>
      </c>
      <c r="E12" s="43">
        <v>50</v>
      </c>
      <c r="F12" s="44">
        <v>15.56</v>
      </c>
      <c r="G12" s="85">
        <f>14*0.5</f>
        <v>7</v>
      </c>
      <c r="H12" s="86">
        <f>0.8*0.5</f>
        <v>0.4</v>
      </c>
      <c r="I12" s="86">
        <f>0.1*0.5</f>
        <v>0.05</v>
      </c>
      <c r="J12" s="87">
        <f>2.5*0.5</f>
        <v>1.25</v>
      </c>
    </row>
    <row r="13" spans="1:10" x14ac:dyDescent="0.35">
      <c r="A13" s="78"/>
      <c r="B13" s="45" t="s">
        <v>20</v>
      </c>
      <c r="C13" s="79" t="s">
        <v>35</v>
      </c>
      <c r="D13" s="80" t="s">
        <v>36</v>
      </c>
      <c r="E13" s="10">
        <v>227</v>
      </c>
      <c r="F13" s="46">
        <v>33.22</v>
      </c>
      <c r="G13" s="9">
        <v>138.6</v>
      </c>
      <c r="H13" s="9">
        <v>8.3699999999999992</v>
      </c>
      <c r="I13" s="9">
        <v>6.9</v>
      </c>
      <c r="J13" s="47">
        <v>9.6</v>
      </c>
    </row>
    <row r="14" spans="1:10" x14ac:dyDescent="0.35">
      <c r="A14" s="78"/>
      <c r="B14" s="12" t="s">
        <v>24</v>
      </c>
      <c r="C14" s="48" t="s">
        <v>37</v>
      </c>
      <c r="D14" s="71" t="s">
        <v>38</v>
      </c>
      <c r="E14" s="11">
        <v>200</v>
      </c>
      <c r="F14" s="13">
        <v>59.79</v>
      </c>
      <c r="G14" s="14">
        <v>314.60000000000002</v>
      </c>
      <c r="H14" s="14">
        <v>27.3</v>
      </c>
      <c r="I14" s="14">
        <v>8.1</v>
      </c>
      <c r="J14" s="47">
        <v>33.200000000000003</v>
      </c>
    </row>
    <row r="15" spans="1:10" x14ac:dyDescent="0.35">
      <c r="A15" s="78"/>
      <c r="B15" s="32" t="s">
        <v>15</v>
      </c>
      <c r="C15" s="16" t="s">
        <v>18</v>
      </c>
      <c r="D15" s="68" t="s">
        <v>39</v>
      </c>
      <c r="E15" s="11">
        <v>200</v>
      </c>
      <c r="F15" s="13">
        <f>0.2*119</f>
        <v>23.8</v>
      </c>
      <c r="G15" s="9">
        <v>90</v>
      </c>
      <c r="H15" s="9">
        <v>0</v>
      </c>
      <c r="I15" s="9">
        <v>0</v>
      </c>
      <c r="J15" s="47">
        <v>24</v>
      </c>
    </row>
    <row r="16" spans="1:10" x14ac:dyDescent="0.35">
      <c r="A16" s="78"/>
      <c r="B16" s="12" t="s">
        <v>17</v>
      </c>
      <c r="C16" s="16" t="s">
        <v>18</v>
      </c>
      <c r="D16" s="80" t="s">
        <v>40</v>
      </c>
      <c r="E16" s="10">
        <v>75</v>
      </c>
      <c r="F16" s="54">
        <v>27.13</v>
      </c>
      <c r="G16" s="9">
        <f>440*0.75</f>
        <v>330</v>
      </c>
      <c r="H16" s="72">
        <f>6*0.75</f>
        <v>4.5</v>
      </c>
      <c r="I16" s="72">
        <f>20*0.75</f>
        <v>15</v>
      </c>
      <c r="J16" s="73">
        <f>58*0.75</f>
        <v>43.5</v>
      </c>
    </row>
    <row r="17" spans="1:10" x14ac:dyDescent="0.35">
      <c r="A17" s="78"/>
      <c r="B17" s="12" t="s">
        <v>17</v>
      </c>
      <c r="C17" s="16" t="s">
        <v>18</v>
      </c>
      <c r="D17" s="68" t="s">
        <v>19</v>
      </c>
      <c r="E17" s="53">
        <v>30</v>
      </c>
      <c r="F17" s="54">
        <v>2.84</v>
      </c>
      <c r="G17" s="9">
        <v>63</v>
      </c>
      <c r="H17" s="9">
        <v>1.8</v>
      </c>
      <c r="I17" s="9">
        <v>0.3</v>
      </c>
      <c r="J17" s="47">
        <v>12.9</v>
      </c>
    </row>
    <row r="18" spans="1:10" x14ac:dyDescent="0.35">
      <c r="A18" s="78"/>
      <c r="B18" s="12" t="s">
        <v>17</v>
      </c>
      <c r="C18" s="16" t="s">
        <v>18</v>
      </c>
      <c r="D18" s="81" t="s">
        <v>21</v>
      </c>
      <c r="E18" s="17">
        <v>30</v>
      </c>
      <c r="F18" s="18">
        <v>2.81</v>
      </c>
      <c r="G18" s="33">
        <v>57</v>
      </c>
      <c r="H18" s="34">
        <v>1.8</v>
      </c>
      <c r="I18" s="34">
        <v>0.3</v>
      </c>
      <c r="J18" s="35">
        <v>11.4</v>
      </c>
    </row>
    <row r="19" spans="1:10" x14ac:dyDescent="0.35">
      <c r="A19" s="78"/>
      <c r="B19" s="21"/>
      <c r="C19" s="22"/>
      <c r="D19" s="82"/>
      <c r="E19" s="17">
        <f>SUM(E12:E18)</f>
        <v>812</v>
      </c>
      <c r="F19" s="18">
        <f>SUM(F12:F18)</f>
        <v>165.15</v>
      </c>
      <c r="G19" s="23">
        <f>SUM(G12:G18)</f>
        <v>1000.2</v>
      </c>
      <c r="H19" s="38">
        <f>SUM(H12:H18)</f>
        <v>44.169999999999995</v>
      </c>
      <c r="I19" s="38">
        <f>SUM(I12:I18)</f>
        <v>30.650000000000002</v>
      </c>
      <c r="J19" s="24">
        <f>SUM(J12:J18)</f>
        <v>135.85000000000002</v>
      </c>
    </row>
    <row r="20" spans="1:10" ht="15" thickBot="1" x14ac:dyDescent="0.4">
      <c r="A20" s="88"/>
      <c r="B20" s="25"/>
      <c r="C20" s="26"/>
      <c r="D20" s="76"/>
      <c r="E20" s="27"/>
      <c r="F20" s="39"/>
      <c r="G20" s="40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2023-12-19T21:55:43Z</dcterms:modified>
</cp:coreProperties>
</file>