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/>
  <c r="J18" i="1" l="1"/>
  <c r="I18" i="1"/>
  <c r="H18" i="1"/>
  <c r="G18" i="1"/>
  <c r="J12" i="1"/>
  <c r="I12" i="1"/>
  <c r="H12" i="1"/>
  <c r="G12" i="1"/>
  <c r="F12" i="1"/>
  <c r="F18" i="1" s="1"/>
  <c r="G10" i="1"/>
  <c r="F10" i="1"/>
  <c r="J8" i="1"/>
  <c r="I8" i="1"/>
  <c r="H8" i="1"/>
  <c r="G8" i="1"/>
  <c r="J7" i="1"/>
  <c r="I5" i="1"/>
  <c r="H5" i="1"/>
  <c r="G5" i="1"/>
  <c r="J4" i="1"/>
  <c r="J10" i="1" s="1"/>
  <c r="I4" i="1"/>
  <c r="I10" i="1" s="1"/>
  <c r="H4" i="1"/>
  <c r="H10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<sst xmlns="http://schemas.openxmlformats.org/spreadsheetml/2006/main" count="53" uniqueCount="44">
  <si>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</si>
  <si>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</si>
  <si>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</si>
  <si>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</si>
  <si>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</si>
  <si>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</si>
  <si>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</si>
  <si>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</si>
  <si>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</si>
  <si>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</si>
  <si>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</si>
  <si>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</si>
  <si>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</si>
  <si>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</si>
  <si>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</si>
  <si>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</si>
  <si>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</si>
  <si>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</si>
  <si>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</si>
  <si>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</si>
  <si>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</si>
  <si>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2024-01-09</t>
  </si>
  <si>
    <t>МАОУ "Гимназия № 13"</t>
  </si>
  <si>
    <t>Приём пищи</t>
  </si>
  <si>
    <t>Завтрак</t>
  </si>
  <si>
    <t>сладкое</t>
  </si>
  <si>
    <t>Йогурт</t>
  </si>
  <si>
    <t>№ 15 сб.2015 г.</t>
  </si>
  <si>
    <t>Сыр</t>
  </si>
  <si>
    <t>№ 182 сб.2011г.</t>
  </si>
  <si>
    <t>Каша пшённая с маслом сливочным</t>
  </si>
  <si>
    <t>№ 54-2гн-2020</t>
  </si>
  <si>
    <t>Чай с сахаром</t>
  </si>
  <si>
    <t>Корж " Молочный"</t>
  </si>
  <si>
    <t>фрукты</t>
  </si>
  <si>
    <t>акт</t>
  </si>
  <si>
    <t>Мандарин</t>
  </si>
  <si>
    <t>№ 82 сб.2011г.</t>
  </si>
  <si>
    <t>Борщ с укропом,говядиной отв.</t>
  </si>
  <si>
    <t>№ 54-11м-2020</t>
  </si>
  <si>
    <t>Плов из отварной говядины</t>
  </si>
  <si>
    <t>№ 342 сб.2011г.</t>
  </si>
  <si>
    <t xml:space="preserve">Компот из свежих яблок 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</si>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</sst>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5" fillId="0" borderId="18" xfId="0" applyFont="1" applyBorder="1"/>
    <xf numFmtId="0" fontId="5" fillId="2" borderId="9" xfId="2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0" borderId="18" xfId="0" applyFont="1" applyBorder="1"/>
    <xf numFmtId="0" fontId="5" fillId="0" borderId="9" xfId="0" applyFont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21" xfId="0" applyFont="1" applyBorder="1"/>
    <xf numFmtId="0" fontId="1" fillId="0" borderId="3" xfId="0" applyFont="1" applyBorder="1"/>
    <xf numFmtId="0" fontId="5" fillId="0" borderId="1" xfId="0" applyFont="1" applyBorder="1"/>
    <xf numFmtId="0" fontId="5" fillId="2" borderId="1" xfId="2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right"/>
    </xf>
    <xf numFmtId="0" fontId="1" fillId="0" borderId="22" xfId="0" applyFont="1" applyBorder="1"/>
    <xf numFmtId="2" fontId="1" fillId="0" borderId="17" xfId="0" applyNumberFormat="1" applyFont="1" applyFill="1" applyBorder="1" applyAlignment="1">
      <alignment horizontal="left"/>
    </xf>
    <xf numFmtId="0" fontId="5" fillId="0" borderId="3" xfId="0" applyFont="1" applyBorder="1"/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5" fillId="0" borderId="12" xfId="0" applyFont="1" applyBorder="1"/>
    <xf numFmtId="0" fontId="5" fillId="2" borderId="1" xfId="1" applyFont="1" applyFill="1" applyBorder="1" applyAlignment="1"/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22" xfId="0" applyFont="1" applyFill="1" applyBorder="1"/>
    <xf numFmtId="0" fontId="5" fillId="2" borderId="18" xfId="0" applyFont="1" applyFill="1" applyBorder="1"/>
    <xf numFmtId="0" fontId="1" fillId="0" borderId="23" xfId="0" applyFont="1" applyBorder="1"/>
    <xf numFmtId="0" fontId="1" fillId="2" borderId="24" xfId="0" applyFont="1" applyFill="1" applyBorder="1"/>
    <xf numFmtId="0" fontId="1" fillId="2" borderId="25" xfId="0" applyFont="1" applyFill="1" applyBorder="1"/>
    <xf numFmtId="0" fontId="5" fillId="2" borderId="26" xfId="1" applyFont="1" applyFill="1" applyBorder="1"/>
    <xf numFmtId="0" fontId="1" fillId="2" borderId="10" xfId="0" applyFont="1" applyFill="1" applyBorder="1" applyAlignment="1">
      <alignment horizontal="center"/>
    </xf>
    <xf numFmtId="2" fontId="5" fillId="2" borderId="10" xfId="1" applyNumberFormat="1" applyFont="1" applyFill="1" applyBorder="1" applyAlignment="1"/>
    <xf numFmtId="2" fontId="5" fillId="2" borderId="27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8" xfId="0" applyFont="1" applyBorder="1"/>
    <xf numFmtId="0" fontId="1" fillId="2" borderId="20" xfId="0" applyFont="1" applyFill="1" applyBorder="1"/>
    <xf numFmtId="2" fontId="1" fillId="2" borderId="29" xfId="0" applyNumberFormat="1" applyFont="1" applyFill="1" applyBorder="1" applyAlignment="1">
      <alignment horizontal="left"/>
    </xf>
    <xf numFmtId="0" fontId="5" fillId="2" borderId="12" xfId="0" applyFont="1" applyFill="1" applyBorder="1"/>
    <xf numFmtId="0" fontId="5" fillId="2" borderId="9" xfId="0" applyFont="1" applyFill="1" applyBorder="1"/>
    <xf numFmtId="0" fontId="1" fillId="2" borderId="0" xfId="0" applyFont="1" applyFill="1" applyBorder="1"/>
    <xf numFmtId="2" fontId="5" fillId="2" borderId="1" xfId="1" applyNumberFormat="1" applyFont="1" applyFill="1" applyBorder="1"/>
    <xf numFmtId="164" fontId="5" fillId="2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1" fillId="0" borderId="17" xfId="0" applyFont="1" applyBorder="1"/>
    <xf numFmtId="0" fontId="1" fillId="0" borderId="5" xfId="0" applyFont="1" applyBorder="1"/>
    <xf numFmtId="164" fontId="5" fillId="0" borderId="4" xfId="0" applyNumberFormat="1" applyFont="1" applyFill="1" applyBorder="1" applyAlignment="1"/>
    <xf numFmtId="0" fontId="1" fillId="2" borderId="30" xfId="0" applyFont="1" applyFill="1" applyBorder="1" applyAlignment="1">
      <alignment horizontal="center"/>
    </xf>
    <xf numFmtId="0" fontId="1" fillId="2" borderId="3" xfId="0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0" fontId="5" fillId="2" borderId="33" xfId="0" applyFont="1" applyFill="1" applyBorder="1"/>
    <xf numFmtId="164" fontId="5" fillId="2" borderId="33" xfId="0" applyNumberFormat="1" applyFont="1" applyFill="1" applyBorder="1" applyAlignment="1">
      <alignment vertical="center"/>
    </xf>
    <xf numFmtId="164" fontId="5" fillId="2" borderId="30" xfId="0" applyNumberFormat="1" applyFont="1" applyFill="1" applyBorder="1" applyAlignment="1">
      <alignment vertical="center"/>
    </xf>
    <xf numFmtId="164" fontId="5" fillId="2" borderId="3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" fontId="5" fillId="2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F13" sqref="F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80" t="s">
        <v>22</v>
      </c>
      <c r="C1" s="81"/>
      <c r="D1" s="82"/>
      <c r="E1" s="2" t="s">
        <v>10</v>
      </c>
      <c r="F1" s="3"/>
      <c r="G1" s="2"/>
      <c r="H1" s="2"/>
      <c r="I1" s="2" t="s">
        <v>1</v>
      </c>
      <c r="J1" s="1" t="s">
        <v>21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23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24</v>
      </c>
      <c r="B4" s="11" t="s">
        <v>25</v>
      </c>
      <c r="C4" s="12" t="s">
        <v>15</v>
      </c>
      <c r="D4" s="13" t="s">
        <v>26</v>
      </c>
      <c r="E4" s="14">
        <v>150</v>
      </c>
      <c r="F4" s="15">
        <v>58</v>
      </c>
      <c r="G4" s="16">
        <v>145.5</v>
      </c>
      <c r="H4" s="16">
        <f>2.9*1.5</f>
        <v>4.3499999999999996</v>
      </c>
      <c r="I4" s="16">
        <f>3.5*1.5</f>
        <v>5.25</v>
      </c>
      <c r="J4" s="17">
        <f>13.4*1.5</f>
        <v>20.100000000000001</v>
      </c>
    </row>
    <row r="5" spans="1:10" x14ac:dyDescent="0.35">
      <c r="A5" s="10"/>
      <c r="B5" s="18" t="s">
        <v>19</v>
      </c>
      <c r="C5" s="19" t="s">
        <v>27</v>
      </c>
      <c r="D5" s="20" t="s">
        <v>28</v>
      </c>
      <c r="E5" s="14">
        <v>30</v>
      </c>
      <c r="F5" s="21">
        <v>20.99</v>
      </c>
      <c r="G5" s="22">
        <f>125.4/0.35*0.3</f>
        <v>107.48571428571429</v>
      </c>
      <c r="H5" s="23">
        <f>8.2/0.35*0.3</f>
        <v>7.0285714285714276</v>
      </c>
      <c r="I5" s="23">
        <f>10.3/0.35*0.3</f>
        <v>8.8285714285714292</v>
      </c>
      <c r="J5" s="24">
        <v>0</v>
      </c>
    </row>
    <row r="6" spans="1:10" x14ac:dyDescent="0.35">
      <c r="A6" s="25"/>
      <c r="B6" s="18" t="s">
        <v>18</v>
      </c>
      <c r="C6" s="26" t="s">
        <v>29</v>
      </c>
      <c r="D6" s="27" t="s">
        <v>30</v>
      </c>
      <c r="E6" s="28">
        <v>210</v>
      </c>
      <c r="F6" s="29">
        <v>21.24</v>
      </c>
      <c r="G6" s="23">
        <v>295.33</v>
      </c>
      <c r="H6" s="23">
        <v>5.8</v>
      </c>
      <c r="I6" s="23">
        <v>10.66</v>
      </c>
      <c r="J6" s="24">
        <v>42.66</v>
      </c>
    </row>
    <row r="7" spans="1:10" x14ac:dyDescent="0.35">
      <c r="A7" s="25"/>
      <c r="B7" s="30" t="s">
        <v>13</v>
      </c>
      <c r="C7" s="31" t="s">
        <v>31</v>
      </c>
      <c r="D7" s="32" t="s">
        <v>32</v>
      </c>
      <c r="E7" s="28">
        <v>200</v>
      </c>
      <c r="F7" s="29">
        <v>1.41</v>
      </c>
      <c r="G7" s="33">
        <v>27.9</v>
      </c>
      <c r="H7" s="33">
        <v>0.3</v>
      </c>
      <c r="I7" s="33">
        <v>0.02</v>
      </c>
      <c r="J7" s="34">
        <f>6.7/0.21*0.16</f>
        <v>5.1047619047619053</v>
      </c>
    </row>
    <row r="8" spans="1:10" x14ac:dyDescent="0.35">
      <c r="A8" s="25"/>
      <c r="B8" s="12" t="s">
        <v>14</v>
      </c>
      <c r="C8" s="35" t="s">
        <v>15</v>
      </c>
      <c r="D8" s="36" t="s">
        <v>33</v>
      </c>
      <c r="E8" s="14">
        <v>75</v>
      </c>
      <c r="F8" s="37">
        <v>29.84</v>
      </c>
      <c r="G8" s="23">
        <f>440*0.75</f>
        <v>330</v>
      </c>
      <c r="H8" s="38">
        <f>6*0.75</f>
        <v>4.5</v>
      </c>
      <c r="I8" s="38">
        <f>20*0.75</f>
        <v>15</v>
      </c>
      <c r="J8" s="39">
        <f>58*0.75</f>
        <v>43.5</v>
      </c>
    </row>
    <row r="9" spans="1:10" x14ac:dyDescent="0.35">
      <c r="A9" s="25"/>
      <c r="B9" s="12" t="s">
        <v>14</v>
      </c>
      <c r="C9" s="35" t="s">
        <v>15</v>
      </c>
      <c r="D9" s="40" t="s">
        <v>16</v>
      </c>
      <c r="E9" s="41">
        <v>30</v>
      </c>
      <c r="F9" s="42">
        <v>2.84</v>
      </c>
      <c r="G9" s="43">
        <v>63</v>
      </c>
      <c r="H9" s="43">
        <v>1.8</v>
      </c>
      <c r="I9" s="43">
        <v>0.3</v>
      </c>
      <c r="J9" s="44">
        <v>12.9</v>
      </c>
    </row>
    <row r="10" spans="1:10" x14ac:dyDescent="0.35">
      <c r="A10" s="25"/>
      <c r="B10" s="45"/>
      <c r="C10" s="12"/>
      <c r="D10" s="46"/>
      <c r="E10" s="83">
        <f>SUM(E4:E9)</f>
        <v>695</v>
      </c>
      <c r="F10" s="29">
        <f>SUM(F4:F9)</f>
        <v>134.32</v>
      </c>
      <c r="G10" s="23">
        <f>SUM(G4:G9)</f>
        <v>969.21571428571428</v>
      </c>
      <c r="H10" s="23">
        <f>SUM(H4:H9)</f>
        <v>23.778571428571428</v>
      </c>
      <c r="I10" s="23">
        <f>SUM(I4:I9)</f>
        <v>40.058571428571426</v>
      </c>
      <c r="J10" s="23">
        <f>SUM(J4:J9)</f>
        <v>124.26476190476191</v>
      </c>
    </row>
    <row r="11" spans="1:10" ht="15" thickBot="1" x14ac:dyDescent="0.4">
      <c r="A11" s="47"/>
      <c r="B11" s="48"/>
      <c r="C11" s="49"/>
      <c r="D11" s="50"/>
      <c r="E11" s="51"/>
      <c r="F11" s="52"/>
      <c r="G11" s="53"/>
      <c r="H11" s="54"/>
      <c r="I11" s="54"/>
      <c r="J11" s="55"/>
    </row>
    <row r="12" spans="1:10" x14ac:dyDescent="0.35">
      <c r="A12" s="56" t="s">
        <v>9</v>
      </c>
      <c r="B12" s="57" t="s">
        <v>34</v>
      </c>
      <c r="C12" s="58" t="s">
        <v>35</v>
      </c>
      <c r="D12" s="59" t="s">
        <v>36</v>
      </c>
      <c r="E12" s="14">
        <v>120</v>
      </c>
      <c r="F12" s="21">
        <f>0.12*215</f>
        <v>25.8</v>
      </c>
      <c r="G12" s="16">
        <f>38*1.2</f>
        <v>45.6</v>
      </c>
      <c r="H12" s="16">
        <f>0.8*1.2</f>
        <v>0.96</v>
      </c>
      <c r="I12" s="16">
        <f>0.2*1.2</f>
        <v>0.24</v>
      </c>
      <c r="J12" s="17">
        <f>7.5*1.2</f>
        <v>9</v>
      </c>
    </row>
    <row r="13" spans="1:10" x14ac:dyDescent="0.35">
      <c r="A13" s="25"/>
      <c r="B13" s="18" t="s">
        <v>17</v>
      </c>
      <c r="C13" s="26" t="s">
        <v>37</v>
      </c>
      <c r="D13" s="60" t="s">
        <v>38</v>
      </c>
      <c r="E13" s="14">
        <v>226</v>
      </c>
      <c r="F13" s="21">
        <v>34.15</v>
      </c>
      <c r="G13" s="33">
        <v>153</v>
      </c>
      <c r="H13" s="33">
        <v>8.24</v>
      </c>
      <c r="I13" s="33">
        <v>8.6999999999999993</v>
      </c>
      <c r="J13" s="34">
        <v>8.6999999999999993</v>
      </c>
    </row>
    <row r="14" spans="1:10" x14ac:dyDescent="0.35">
      <c r="A14" s="25"/>
      <c r="B14" s="12" t="s">
        <v>20</v>
      </c>
      <c r="C14" s="61" t="s">
        <v>39</v>
      </c>
      <c r="D14" s="40" t="s">
        <v>40</v>
      </c>
      <c r="E14" s="28">
        <v>200</v>
      </c>
      <c r="F14" s="62">
        <v>55</v>
      </c>
      <c r="G14" s="63">
        <v>354.4</v>
      </c>
      <c r="H14" s="63">
        <v>15.2</v>
      </c>
      <c r="I14" s="63">
        <v>15.4</v>
      </c>
      <c r="J14" s="64">
        <v>38.6</v>
      </c>
    </row>
    <row r="15" spans="1:10" x14ac:dyDescent="0.35">
      <c r="A15" s="25"/>
      <c r="B15" s="65" t="s">
        <v>13</v>
      </c>
      <c r="C15" s="66" t="s">
        <v>41</v>
      </c>
      <c r="D15" s="27" t="s">
        <v>42</v>
      </c>
      <c r="E15" s="28">
        <v>200</v>
      </c>
      <c r="F15" s="42">
        <v>10.24</v>
      </c>
      <c r="G15" s="22">
        <v>114.6</v>
      </c>
      <c r="H15" s="22">
        <v>0.1</v>
      </c>
      <c r="I15" s="22">
        <v>0.1</v>
      </c>
      <c r="J15" s="67">
        <v>27.9</v>
      </c>
    </row>
    <row r="16" spans="1:10" x14ac:dyDescent="0.35">
      <c r="A16" s="25"/>
      <c r="B16" s="12" t="s">
        <v>14</v>
      </c>
      <c r="C16" s="35" t="s">
        <v>15</v>
      </c>
      <c r="D16" s="40" t="s">
        <v>16</v>
      </c>
      <c r="E16" s="68">
        <v>30</v>
      </c>
      <c r="F16" s="42">
        <v>2.84</v>
      </c>
      <c r="G16" s="43">
        <v>63</v>
      </c>
      <c r="H16" s="43">
        <v>1.8</v>
      </c>
      <c r="I16" s="43">
        <v>0.3</v>
      </c>
      <c r="J16" s="44">
        <v>12.9</v>
      </c>
    </row>
    <row r="17" spans="1:10" x14ac:dyDescent="0.35">
      <c r="A17" s="25"/>
      <c r="B17" s="12" t="s">
        <v>14</v>
      </c>
      <c r="C17" s="69" t="s">
        <v>15</v>
      </c>
      <c r="D17" s="70" t="s">
        <v>43</v>
      </c>
      <c r="E17" s="41">
        <v>30</v>
      </c>
      <c r="F17" s="42">
        <v>2.84</v>
      </c>
      <c r="G17" s="71">
        <v>57</v>
      </c>
      <c r="H17" s="72">
        <v>1.8</v>
      </c>
      <c r="I17" s="72">
        <v>0.3</v>
      </c>
      <c r="J17" s="73">
        <v>11.4</v>
      </c>
    </row>
    <row r="18" spans="1:10" x14ac:dyDescent="0.35">
      <c r="A18" s="25"/>
      <c r="B18" s="74"/>
      <c r="C18" s="75"/>
      <c r="D18" s="76"/>
      <c r="E18" s="68">
        <f>SUM(E12:E17)</f>
        <v>806</v>
      </c>
      <c r="F18" s="42">
        <f>SUM(F12:F17)</f>
        <v>130.87</v>
      </c>
      <c r="G18" s="77">
        <f>SUM(G12:G17)</f>
        <v>787.6</v>
      </c>
      <c r="H18" s="78">
        <f>SUM(H12:H17)</f>
        <v>28.1</v>
      </c>
      <c r="I18" s="78">
        <f>SUM(I12:I17)</f>
        <v>25.040000000000003</v>
      </c>
      <c r="J18" s="79">
        <f>SUM(J12:J17)</f>
        <v>108.5</v>
      </c>
    </row>
    <row r="19" spans="1:10" ht="15" thickBot="1" x14ac:dyDescent="0.4">
      <c r="A19" s="47"/>
      <c r="B19" s="48"/>
      <c r="C19" s="49"/>
      <c r="D19" s="50"/>
      <c r="E19" s="51"/>
      <c r="F19" s="52"/>
      <c r="G19" s="53"/>
      <c r="H19" s="54"/>
      <c r="I19" s="54"/>
      <c r="J19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2024-01-08T13:13:33Z</dcterms:modified>
</cp:coreProperties>
</file>