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GB2\Desktop\"/>
    </mc:Choice>
  </mc:AlternateContent>
  <bookViews>
    <workbookView xWindow="0" yWindow="0" windowWidth="19185" windowHeight="703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9" i="1"/>
  <c r="F19" i="1"/>
  <c r="J16" i="1"/>
  <c r="J15" i="1"/>
  <c r="I15" i="1"/>
  <c r="H15" i="1"/>
  <c r="G15" i="1"/>
  <c r="J12" i="1"/>
  <c r="I12" i="1"/>
  <c r="I19" i="1" s="1"/>
  <c r="H12" i="1"/>
  <c r="H19" i="1" s="1"/>
  <c r="G12" i="1"/>
  <c r="G19" i="1" s="1"/>
  <c r="F10" i="1"/>
  <c r="J8" i="1"/>
  <c r="I8" i="1"/>
  <c r="H8" i="1"/>
  <c r="G8" i="1"/>
  <c r="I5" i="1"/>
  <c r="H5" i="1"/>
  <c r="G5" i="1"/>
  <c r="G10" i="1" s="1"/>
  <c r="J4" i="1"/>
  <c r="J10" i="1" s="1"/>
  <c r="I4" i="1"/>
  <c r="H4" i="1"/>
  <c r="H10" i="1" l="1"/>
  <c r="I10" i="1"/>
  <c r="J19" i="1"/>
</calcChain>
</file>

<file path=xl/sharedStrings.xml><?xml version="1.0" encoding="utf-8"?>
<sst xmlns="http://schemas.openxmlformats.org/spreadsheetml/2006/main" count="56" uniqueCount="46">
  <si>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</si>
  <si>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</si>
  <si>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</si>
  <si>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</si>
  <si>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</si>
  <si>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</si>
  <si>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</si>
  <si>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</si>
  <si>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</si>
  <si>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</si>
  <si>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</si>
  <si>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</si>
  <si>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</si>
  <si>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</si>
  <si>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</si>
  <si>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</si>
  <si>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</si>
  <si>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</si>
  <si>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</si>
  <si>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</si>
  <si>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</si>
  <si>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закуска</t>
  </si>
  <si>
    <t>гор.блюдо</t>
  </si>
  <si>
    <t>гарнир</t>
  </si>
  <si>
    <t>№ 54-2гн-2020</t>
  </si>
  <si>
    <t>Чай с сахаром</t>
  </si>
  <si>
    <t>сладкое</t>
  </si>
  <si>
    <t>Хлеб  ржано-пшеничный</t>
  </si>
  <si>
    <t>Йогурт</t>
  </si>
  <si>
    <t>№ 15 сб.2015 г.</t>
  </si>
  <si>
    <t>Сыр</t>
  </si>
  <si>
    <t>№ 182 сб.2011г.</t>
  </si>
  <si>
    <t>Каша рисовая с маслом сливочным</t>
  </si>
  <si>
    <t>№ 54-9гн-2020</t>
  </si>
  <si>
    <t>Кофейный напиток</t>
  </si>
  <si>
    <t>Булочка для гамбургеров</t>
  </si>
  <si>
    <t>Т. 32 сб. 1981г.</t>
  </si>
  <si>
    <t>Перец болгарский</t>
  </si>
  <si>
    <t>№ 104,105 сб.2011г.</t>
  </si>
  <si>
    <t>Суп картоф. с укропом, мяс. фрикад.</t>
  </si>
  <si>
    <t>2 блюдо</t>
  </si>
  <si>
    <t>№ 294 сб.2011г.</t>
  </si>
  <si>
    <t>Котлета из птицы</t>
  </si>
  <si>
    <t>№ 305 сб.2011г.</t>
  </si>
  <si>
    <t>Рис припущенный</t>
  </si>
  <si>
    <t>2024-01-22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</si>
</sst>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99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1" xfId="0" applyFont="1" applyFill="1" applyBorder="1"/>
    <xf numFmtId="0" fontId="5" fillId="0" borderId="18" xfId="0" applyFont="1" applyBorder="1"/>
    <xf numFmtId="0" fontId="5" fillId="0" borderId="17" xfId="0" applyFont="1" applyBorder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2" fontId="4" fillId="2" borderId="1" xfId="1" applyNumberFormat="1" applyFont="1" applyFill="1" applyBorder="1" applyAlignment="1"/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1" fillId="0" borderId="3" xfId="0" applyFont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2" borderId="12" xfId="0" applyFont="1" applyFill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4" fillId="2" borderId="23" xfId="2" applyNumberFormat="1" applyFont="1" applyFill="1" applyBorder="1" applyAlignment="1">
      <alignment horizontal="center"/>
    </xf>
    <xf numFmtId="0" fontId="4" fillId="0" borderId="1" xfId="0" applyFont="1" applyBorder="1"/>
    <xf numFmtId="2" fontId="4" fillId="2" borderId="5" xfId="1" applyNumberFormat="1" applyFont="1" applyFill="1" applyBorder="1" applyAlignment="1"/>
    <xf numFmtId="164" fontId="4" fillId="2" borderId="1" xfId="0" applyNumberFormat="1" applyFont="1" applyFill="1" applyBorder="1" applyAlignment="1">
      <alignment horizontal="right" vertical="center"/>
    </xf>
    <xf numFmtId="0" fontId="1" fillId="0" borderId="13" xfId="0" applyFont="1" applyBorder="1"/>
    <xf numFmtId="0" fontId="1" fillId="0" borderId="7" xfId="0" applyFont="1" applyBorder="1"/>
    <xf numFmtId="0" fontId="1" fillId="2" borderId="27" xfId="0" applyFont="1" applyFill="1" applyBorder="1"/>
    <xf numFmtId="164" fontId="4" fillId="2" borderId="22" xfId="0" applyNumberFormat="1" applyFont="1" applyFill="1" applyBorder="1" applyAlignment="1">
      <alignment vertical="center"/>
    </xf>
    <xf numFmtId="0" fontId="4" fillId="0" borderId="23" xfId="0" applyFont="1" applyBorder="1"/>
    <xf numFmtId="164" fontId="4" fillId="2" borderId="23" xfId="0" applyNumberFormat="1" applyFont="1" applyFill="1" applyBorder="1" applyAlignment="1">
      <alignment horizontal="right"/>
    </xf>
    <xf numFmtId="164" fontId="4" fillId="2" borderId="26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0" borderId="29" xfId="0" applyFont="1" applyBorder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5" fillId="0" borderId="0" xfId="0" applyFont="1" applyBorder="1"/>
    <xf numFmtId="0" fontId="1" fillId="0" borderId="30" xfId="0" applyFont="1" applyBorder="1"/>
    <xf numFmtId="0" fontId="4" fillId="0" borderId="29" xfId="0" applyFont="1" applyBorder="1"/>
    <xf numFmtId="2" fontId="4" fillId="2" borderId="23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/>
    <xf numFmtId="2" fontId="1" fillId="2" borderId="3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31" xfId="0" applyFont="1" applyFill="1" applyBorder="1"/>
    <xf numFmtId="0" fontId="1" fillId="2" borderId="32" xfId="0" applyFont="1" applyFill="1" applyBorder="1"/>
    <xf numFmtId="0" fontId="4" fillId="2" borderId="27" xfId="0" applyFont="1" applyFill="1" applyBorder="1"/>
    <xf numFmtId="0" fontId="1" fillId="2" borderId="33" xfId="0" applyFont="1" applyFill="1" applyBorder="1" applyAlignment="1">
      <alignment horizontal="center"/>
    </xf>
    <xf numFmtId="2" fontId="4" fillId="2" borderId="20" xfId="1" applyNumberFormat="1" applyFont="1" applyFill="1" applyBorder="1" applyAlignment="1"/>
    <xf numFmtId="0" fontId="1" fillId="2" borderId="34" xfId="0" applyFont="1" applyFill="1" applyBorder="1"/>
    <xf numFmtId="0" fontId="1" fillId="2" borderId="35" xfId="0" applyFont="1" applyFill="1" applyBorder="1"/>
    <xf numFmtId="0" fontId="4" fillId="2" borderId="14" xfId="1" applyFont="1" applyFill="1" applyBorder="1"/>
    <xf numFmtId="0" fontId="1" fillId="2" borderId="36" xfId="0" applyFont="1" applyFill="1" applyBorder="1" applyAlignment="1">
      <alignment horizontal="center"/>
    </xf>
    <xf numFmtId="0" fontId="1" fillId="2" borderId="25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37" xfId="0" applyFont="1" applyFill="1" applyBorder="1" applyAlignment="1">
      <alignment horizontal="left"/>
    </xf>
    <xf numFmtId="0" fontId="4" fillId="2" borderId="12" xfId="0" applyFont="1" applyFill="1" applyBorder="1"/>
    <xf numFmtId="0" fontId="1" fillId="2" borderId="29" xfId="0" applyNumberFormat="1" applyFont="1" applyFill="1" applyBorder="1" applyAlignment="1" applyProtection="1">
      <alignment horizontal="center"/>
      <protection locked="0"/>
    </xf>
    <xf numFmtId="2" fontId="4" fillId="2" borderId="23" xfId="1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164" fontId="4" fillId="0" borderId="26" xfId="0" applyNumberFormat="1" applyFont="1" applyFill="1" applyBorder="1" applyAlignment="1">
      <alignment horizontal="right"/>
    </xf>
    <xf numFmtId="0" fontId="1" fillId="2" borderId="30" xfId="0" applyFont="1" applyFill="1" applyBorder="1"/>
    <xf numFmtId="0" fontId="4" fillId="2" borderId="29" xfId="2" applyNumberFormat="1" applyFont="1" applyFill="1" applyBorder="1" applyAlignment="1">
      <alignment horizontal="center"/>
    </xf>
    <xf numFmtId="0" fontId="4" fillId="2" borderId="13" xfId="0" applyFont="1" applyFill="1" applyBorder="1"/>
    <xf numFmtId="0" fontId="4" fillId="2" borderId="3" xfId="2" applyNumberFormat="1" applyFont="1" applyFill="1" applyBorder="1" applyAlignment="1">
      <alignment horizontal="center"/>
    </xf>
    <xf numFmtId="0" fontId="1" fillId="0" borderId="38" xfId="0" applyFont="1" applyBorder="1"/>
    <xf numFmtId="2" fontId="1" fillId="0" borderId="13" xfId="0" applyNumberFormat="1" applyFont="1" applyFill="1" applyBorder="1" applyAlignment="1">
      <alignment horizontal="left"/>
    </xf>
    <xf numFmtId="0" fontId="4" fillId="0" borderId="39" xfId="0" applyFont="1" applyBorder="1"/>
    <xf numFmtId="0" fontId="1" fillId="2" borderId="38" xfId="0" applyFont="1" applyFill="1" applyBorder="1"/>
    <xf numFmtId="0" fontId="4" fillId="2" borderId="39" xfId="0" applyFont="1" applyFill="1" applyBorder="1"/>
    <xf numFmtId="0" fontId="1" fillId="2" borderId="3" xfId="0" applyFont="1" applyFill="1" applyBorder="1" applyAlignment="1">
      <alignment horizontal="center"/>
    </xf>
    <xf numFmtId="0" fontId="4" fillId="2" borderId="28" xfId="0" applyFont="1" applyFill="1" applyBorder="1"/>
    <xf numFmtId="0" fontId="1" fillId="2" borderId="27" xfId="0" applyFont="1" applyFill="1" applyBorder="1" applyAlignment="1">
      <alignment horizontal="center"/>
    </xf>
    <xf numFmtId="2" fontId="4" fillId="2" borderId="3" xfId="1" applyNumberFormat="1" applyFont="1" applyFill="1" applyBorder="1" applyAlignment="1"/>
    <xf numFmtId="164" fontId="4" fillId="2" borderId="1" xfId="1" applyNumberFormat="1" applyFont="1" applyFill="1" applyBorder="1" applyAlignment="1"/>
    <xf numFmtId="164" fontId="4" fillId="2" borderId="20" xfId="0" applyNumberFormat="1" applyFont="1" applyFill="1" applyBorder="1" applyAlignment="1">
      <alignment vertical="center"/>
    </xf>
    <xf numFmtId="0" fontId="5" fillId="0" borderId="19" xfId="0" applyFont="1" applyBorder="1"/>
    <xf numFmtId="0" fontId="4" fillId="2" borderId="24" xfId="1" applyFont="1" applyFill="1" applyBorder="1"/>
    <xf numFmtId="0" fontId="1" fillId="2" borderId="14" xfId="0" applyFont="1" applyFill="1" applyBorder="1" applyAlignment="1">
      <alignment horizontal="center"/>
    </xf>
    <xf numFmtId="2" fontId="1" fillId="2" borderId="36" xfId="0" applyNumberFormat="1" applyFont="1" applyFill="1" applyBorder="1" applyAlignment="1"/>
    <xf numFmtId="164" fontId="4" fillId="2" borderId="25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9" t="s">
        <v>13</v>
      </c>
      <c r="C1" s="50"/>
      <c r="D1" s="51"/>
      <c r="E1" s="1" t="s">
        <v>10</v>
      </c>
      <c r="F1" s="2"/>
      <c r="G1" s="1"/>
      <c r="H1" s="1"/>
      <c r="I1" s="1" t="s">
        <v>1</v>
      </c>
      <c r="J1" s="3" t="s">
        <v>45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52" t="s">
        <v>14</v>
      </c>
      <c r="B4" s="53" t="s">
        <v>26</v>
      </c>
      <c r="C4" s="20" t="s">
        <v>18</v>
      </c>
      <c r="D4" s="54" t="s">
        <v>28</v>
      </c>
      <c r="E4" s="33">
        <v>150</v>
      </c>
      <c r="F4" s="55">
        <v>58</v>
      </c>
      <c r="G4" s="42">
        <v>145.5</v>
      </c>
      <c r="H4" s="42">
        <f>2.9*1.5</f>
        <v>4.3499999999999996</v>
      </c>
      <c r="I4" s="42">
        <f>3.5*1.5</f>
        <v>5.25</v>
      </c>
      <c r="J4" s="43">
        <f>13.4*1.5</f>
        <v>20.100000000000001</v>
      </c>
    </row>
    <row r="5" spans="1:10" x14ac:dyDescent="0.25">
      <c r="A5" s="52"/>
      <c r="B5" s="10" t="s">
        <v>21</v>
      </c>
      <c r="C5" s="48" t="s">
        <v>29</v>
      </c>
      <c r="D5" s="41" t="s">
        <v>30</v>
      </c>
      <c r="E5" s="33">
        <v>30</v>
      </c>
      <c r="F5" s="16">
        <v>20.99</v>
      </c>
      <c r="G5" s="56">
        <f>125.4/0.35*0.3</f>
        <v>107.48571428571429</v>
      </c>
      <c r="H5" s="28">
        <f>8.2/0.35*0.3</f>
        <v>7.0285714285714276</v>
      </c>
      <c r="I5" s="28">
        <f>10.3/0.35*0.3</f>
        <v>8.8285714285714292</v>
      </c>
      <c r="J5" s="29">
        <v>0</v>
      </c>
    </row>
    <row r="6" spans="1:10" x14ac:dyDescent="0.25">
      <c r="A6" s="52"/>
      <c r="B6" s="10" t="s">
        <v>22</v>
      </c>
      <c r="C6" s="27" t="s">
        <v>31</v>
      </c>
      <c r="D6" s="34" t="s">
        <v>32</v>
      </c>
      <c r="E6" s="11">
        <v>210</v>
      </c>
      <c r="F6" s="17">
        <v>23.01</v>
      </c>
      <c r="G6" s="28">
        <v>295.33</v>
      </c>
      <c r="H6" s="28">
        <v>5.8</v>
      </c>
      <c r="I6" s="28">
        <v>10.66</v>
      </c>
      <c r="J6" s="29">
        <v>42.66</v>
      </c>
    </row>
    <row r="7" spans="1:10" x14ac:dyDescent="0.25">
      <c r="A7" s="14"/>
      <c r="B7" s="20" t="s">
        <v>15</v>
      </c>
      <c r="C7" s="57" t="s">
        <v>33</v>
      </c>
      <c r="D7" s="13" t="s">
        <v>34</v>
      </c>
      <c r="E7" s="11">
        <v>200</v>
      </c>
      <c r="F7" s="17">
        <v>14.69</v>
      </c>
      <c r="G7" s="28">
        <v>91.2</v>
      </c>
      <c r="H7" s="28">
        <v>3.8</v>
      </c>
      <c r="I7" s="28">
        <v>3.5</v>
      </c>
      <c r="J7" s="28">
        <v>11.1</v>
      </c>
    </row>
    <row r="8" spans="1:10" x14ac:dyDescent="0.25">
      <c r="A8" s="14"/>
      <c r="B8" s="20" t="s">
        <v>17</v>
      </c>
      <c r="C8" s="21" t="s">
        <v>18</v>
      </c>
      <c r="D8" s="13" t="s">
        <v>35</v>
      </c>
      <c r="E8" s="11">
        <v>80</v>
      </c>
      <c r="F8" s="17">
        <v>22</v>
      </c>
      <c r="G8" s="31">
        <f>327*0.8</f>
        <v>261.60000000000002</v>
      </c>
      <c r="H8" s="31">
        <f>7*0.8</f>
        <v>5.6000000000000005</v>
      </c>
      <c r="I8" s="31">
        <f>12*0.8</f>
        <v>9.6000000000000014</v>
      </c>
      <c r="J8" s="32">
        <f>46.4*0.8</f>
        <v>37.119999999999997</v>
      </c>
    </row>
    <row r="9" spans="1:10" x14ac:dyDescent="0.25">
      <c r="A9" s="14"/>
      <c r="B9" s="20" t="s">
        <v>17</v>
      </c>
      <c r="C9" s="21" t="s">
        <v>18</v>
      </c>
      <c r="D9" s="13" t="s">
        <v>19</v>
      </c>
      <c r="E9" s="58">
        <v>30</v>
      </c>
      <c r="F9" s="23">
        <v>2.84</v>
      </c>
      <c r="G9" s="18">
        <v>63</v>
      </c>
      <c r="H9" s="18">
        <v>1.8</v>
      </c>
      <c r="I9" s="18">
        <v>0.3</v>
      </c>
      <c r="J9" s="19">
        <v>12.9</v>
      </c>
    </row>
    <row r="10" spans="1:10" x14ac:dyDescent="0.25">
      <c r="A10" s="14"/>
      <c r="B10" s="59"/>
      <c r="C10" s="60"/>
      <c r="D10" s="61"/>
      <c r="E10" s="62">
        <f>SUM(E4:E9)</f>
        <v>700</v>
      </c>
      <c r="F10" s="63">
        <f>SUM(F4:F9)</f>
        <v>141.53</v>
      </c>
      <c r="G10" s="24">
        <f>SUM(G4:G9)</f>
        <v>964.11571428571438</v>
      </c>
      <c r="H10" s="25">
        <f>SUM(H4:H9)</f>
        <v>28.37857142857143</v>
      </c>
      <c r="I10" s="25">
        <f>SUM(I4:I9)</f>
        <v>38.138571428571424</v>
      </c>
      <c r="J10" s="26">
        <f>SUM(J4:J9)</f>
        <v>123.88</v>
      </c>
    </row>
    <row r="11" spans="1:10" ht="15.75" thickBot="1" x14ac:dyDescent="0.3">
      <c r="A11" s="12"/>
      <c r="B11" s="64"/>
      <c r="C11" s="65"/>
      <c r="D11" s="66"/>
      <c r="E11" s="67"/>
      <c r="F11" s="35"/>
      <c r="G11" s="68"/>
      <c r="H11" s="69"/>
      <c r="I11" s="69"/>
      <c r="J11" s="70"/>
    </row>
    <row r="12" spans="1:10" x14ac:dyDescent="0.25">
      <c r="A12" s="15" t="s">
        <v>9</v>
      </c>
      <c r="B12" s="71" t="s">
        <v>21</v>
      </c>
      <c r="C12" s="30" t="s">
        <v>36</v>
      </c>
      <c r="D12" s="72" t="s">
        <v>37</v>
      </c>
      <c r="E12" s="73">
        <v>50</v>
      </c>
      <c r="F12" s="74">
        <v>16.29</v>
      </c>
      <c r="G12" s="75">
        <f>27*0.5</f>
        <v>13.5</v>
      </c>
      <c r="H12" s="75">
        <f>1.3*0.5</f>
        <v>0.65</v>
      </c>
      <c r="I12" s="75">
        <f>0.1*0.5</f>
        <v>0.05</v>
      </c>
      <c r="J12" s="76">
        <f>5.3*0.5</f>
        <v>2.65</v>
      </c>
    </row>
    <row r="13" spans="1:10" x14ac:dyDescent="0.25">
      <c r="A13" s="14"/>
      <c r="B13" s="77" t="s">
        <v>20</v>
      </c>
      <c r="C13" s="30" t="s">
        <v>38</v>
      </c>
      <c r="D13" s="72" t="s">
        <v>39</v>
      </c>
      <c r="E13" s="78">
        <v>221</v>
      </c>
      <c r="F13" s="16">
        <v>19.36</v>
      </c>
      <c r="G13" s="75">
        <v>129</v>
      </c>
      <c r="H13" s="75">
        <v>8.64</v>
      </c>
      <c r="I13" s="75">
        <v>4.32</v>
      </c>
      <c r="J13" s="76">
        <v>13.92</v>
      </c>
    </row>
    <row r="14" spans="1:10" x14ac:dyDescent="0.25">
      <c r="A14" s="14"/>
      <c r="B14" s="53" t="s">
        <v>40</v>
      </c>
      <c r="C14" s="20" t="s">
        <v>41</v>
      </c>
      <c r="D14" s="79" t="s">
        <v>42</v>
      </c>
      <c r="E14" s="80">
        <v>90</v>
      </c>
      <c r="F14" s="17">
        <v>34.94</v>
      </c>
      <c r="G14" s="28">
        <v>127.1</v>
      </c>
      <c r="H14" s="28">
        <v>14.4</v>
      </c>
      <c r="I14" s="28">
        <v>3.3</v>
      </c>
      <c r="J14" s="29">
        <v>10.1</v>
      </c>
    </row>
    <row r="15" spans="1:10" x14ac:dyDescent="0.25">
      <c r="A15" s="14"/>
      <c r="B15" s="37" t="s">
        <v>23</v>
      </c>
      <c r="C15" s="38" t="s">
        <v>43</v>
      </c>
      <c r="D15" s="79" t="s">
        <v>44</v>
      </c>
      <c r="E15" s="80">
        <v>150</v>
      </c>
      <c r="F15" s="17">
        <v>10.54</v>
      </c>
      <c r="G15" s="36">
        <f>1333*0.15</f>
        <v>199.95</v>
      </c>
      <c r="H15" s="36">
        <f>24.26*0.15</f>
        <v>3.6390000000000002</v>
      </c>
      <c r="I15" s="36">
        <f>28.66*0.15</f>
        <v>4.2989999999999995</v>
      </c>
      <c r="J15" s="44">
        <f>244.46*0.15</f>
        <v>36.668999999999997</v>
      </c>
    </row>
    <row r="16" spans="1:10" x14ac:dyDescent="0.25">
      <c r="A16" s="14"/>
      <c r="B16" s="81" t="s">
        <v>15</v>
      </c>
      <c r="C16" s="82" t="s">
        <v>24</v>
      </c>
      <c r="D16" s="83" t="s">
        <v>25</v>
      </c>
      <c r="E16" s="80">
        <v>200</v>
      </c>
      <c r="F16" s="17">
        <v>1.43</v>
      </c>
      <c r="G16" s="31">
        <v>27.9</v>
      </c>
      <c r="H16" s="31">
        <v>0.3</v>
      </c>
      <c r="I16" s="31">
        <v>0.02</v>
      </c>
      <c r="J16" s="32">
        <f>6.7/0.21*0.16</f>
        <v>5.1047619047619053</v>
      </c>
    </row>
    <row r="17" spans="1:10" x14ac:dyDescent="0.25">
      <c r="A17" s="14"/>
      <c r="B17" s="84" t="s">
        <v>17</v>
      </c>
      <c r="C17" s="20" t="s">
        <v>18</v>
      </c>
      <c r="D17" s="85" t="s">
        <v>19</v>
      </c>
      <c r="E17" s="62">
        <v>30</v>
      </c>
      <c r="F17" s="23">
        <v>2.84</v>
      </c>
      <c r="G17" s="18">
        <v>63</v>
      </c>
      <c r="H17" s="18">
        <v>1.8</v>
      </c>
      <c r="I17" s="18">
        <v>0.3</v>
      </c>
      <c r="J17" s="19">
        <v>12.9</v>
      </c>
    </row>
    <row r="18" spans="1:10" x14ac:dyDescent="0.25">
      <c r="A18" s="14"/>
      <c r="B18" s="84" t="s">
        <v>17</v>
      </c>
      <c r="C18" s="20" t="s">
        <v>18</v>
      </c>
      <c r="D18" s="85" t="s">
        <v>27</v>
      </c>
      <c r="E18" s="86">
        <v>30</v>
      </c>
      <c r="F18" s="23">
        <v>2.84</v>
      </c>
      <c r="G18" s="45">
        <v>57</v>
      </c>
      <c r="H18" s="46">
        <v>1.8</v>
      </c>
      <c r="I18" s="46">
        <v>0.3</v>
      </c>
      <c r="J18" s="47">
        <v>11.4</v>
      </c>
    </row>
    <row r="19" spans="1:10" x14ac:dyDescent="0.25">
      <c r="A19" s="14"/>
      <c r="B19" s="60"/>
      <c r="C19" s="39"/>
      <c r="D19" s="87"/>
      <c r="E19" s="88">
        <f>SUM(E12:E18)</f>
        <v>771</v>
      </c>
      <c r="F19" s="89">
        <f>SUM(F12:F18)</f>
        <v>88.240000000000009</v>
      </c>
      <c r="G19" s="90">
        <f>SUM(G12:G18)</f>
        <v>617.45000000000005</v>
      </c>
      <c r="H19" s="90">
        <f>SUM(H12:H18)</f>
        <v>31.229000000000003</v>
      </c>
      <c r="I19" s="91">
        <f>SUM(I12:I18)</f>
        <v>12.589</v>
      </c>
      <c r="J19" s="40">
        <f>SUM(J12:J18)</f>
        <v>92.743761904761911</v>
      </c>
    </row>
    <row r="20" spans="1:10" ht="15.75" thickBot="1" x14ac:dyDescent="0.3">
      <c r="A20" s="92"/>
      <c r="B20" s="65"/>
      <c r="C20" s="22"/>
      <c r="D20" s="93"/>
      <c r="E20" s="94"/>
      <c r="F20" s="95"/>
      <c r="G20" s="96"/>
      <c r="H20" s="97"/>
      <c r="I20" s="97"/>
      <c r="J20" s="9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SerGB2</cp:lastModifiedBy>
  <cp:lastPrinted>2021-05-18T10:32:40Z</cp:lastPrinted>
  <dcterms:created xsi:type="dcterms:W3CDTF">2015-06-05T18:19:34Z</dcterms:created>
  <dcterms:modified xsi:type="dcterms:W3CDTF">2024-01-19T05:03:29Z</dcterms:modified>
</cp:coreProperties>
</file>