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180" windowHeight="7030"/>
  </bookViews>
  <sheets>
    <sheet name="1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7" i="3"/>
  <c r="G17" i="3"/>
  <c r="F17" i="3"/>
  <c r="J14" i="3"/>
  <c r="I14" i="3"/>
  <c r="H14" i="3"/>
  <c r="G14" i="3"/>
  <c r="J11" i="3"/>
  <c r="J17" i="3" s="1"/>
  <c r="I11" i="3"/>
  <c r="I17" i="3" s="1"/>
  <c r="H11" i="3"/>
  <c r="H17" i="3" s="1"/>
  <c r="G11" i="3"/>
  <c r="G9" i="3"/>
  <c r="F9" i="3"/>
  <c r="J6" i="3"/>
  <c r="I6" i="3"/>
  <c r="H6" i="3"/>
  <c r="G6" i="3"/>
  <c r="J5" i="3"/>
  <c r="J9" i="3" s="1"/>
  <c r="I5" i="3"/>
  <c r="H5" i="3"/>
  <c r="G5" i="3"/>
  <c r="J4" i="3"/>
  <c r="I4" i="3"/>
  <c r="I9" i="3" s="1"/>
  <c r="H4" i="3"/>
  <c r="H9" i="3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<sst xmlns="http://schemas.openxmlformats.org/spreadsheetml/2006/main" count="50" uniqueCount="44">
  <si>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</si>
  <si>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</si>
  <si>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</si>
  <si>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</si>
  <si>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</si>
  <si>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</si>
  <si>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</si>
  <si>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</si>
  <si>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</si>
  <si>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</si>
  <si>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</si>
  <si>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</si>
  <si>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</si>
  <si>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</si>
  <si>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</si>
  <si>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</si>
  <si>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</si>
  <si>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</si>
  <si>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</si>
  <si>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</si>
  <si>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</si>
  <si>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</si>
  <si>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</si>
  <si>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</si>
  <si>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№ 54-3гн-2020</t>
  </si>
  <si>
    <t>Чай с сахаром, лимоном</t>
  </si>
  <si>
    <t>Т. 32 сб.81г.</t>
  </si>
  <si>
    <t>Зелёный горошек</t>
  </si>
  <si>
    <t>2024-04-26</t>
  </si>
  <si>
    <t>кисломол.</t>
  </si>
  <si>
    <t>Биойогурт</t>
  </si>
  <si>
    <t>№ 467,472 сб.2011г.</t>
  </si>
  <si>
    <t>Омлет натуральный</t>
  </si>
  <si>
    <t>№ 54-26гн-2020</t>
  </si>
  <si>
    <t>Чай с мёдом и облепихой</t>
  </si>
  <si>
    <t>№ 47 сб.2011г.</t>
  </si>
  <si>
    <t>Салат из квашеной капусты</t>
  </si>
  <si>
    <t>№ 101 сб.2011г.</t>
  </si>
  <si>
    <t>Суп картоф. с пшеном,рыбными консервами</t>
  </si>
  <si>
    <t>№ 234 сб.2011г.</t>
  </si>
  <si>
    <t>Котлета рыбная</t>
  </si>
  <si>
    <t>гарнир</t>
  </si>
  <si>
    <t>№ 305 сб.2011г.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</si>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</sst>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5" fillId="0" borderId="31" xfId="0" applyFont="1" applyBorder="1"/>
    <xf numFmtId="0" fontId="5" fillId="0" borderId="30" xfId="0" applyFont="1" applyBorder="1"/>
    <xf numFmtId="0" fontId="4" fillId="0" borderId="19" xfId="0" applyFont="1" applyBorder="1"/>
    <xf numFmtId="0" fontId="1" fillId="2" borderId="32" xfId="0" applyFont="1" applyFill="1" applyBorder="1"/>
    <xf numFmtId="49" fontId="1" fillId="2" borderId="0" xfId="0" applyNumberFormat="1" applyFont="1" applyFill="1" applyBorder="1"/>
    <xf numFmtId="0" fontId="0" fillId="0" borderId="0" xfId="0" applyBorder="1"/>
    <xf numFmtId="0" fontId="1" fillId="2" borderId="18" xfId="0" applyFont="1" applyFill="1" applyBorder="1"/>
    <xf numFmtId="0" fontId="1" fillId="0" borderId="18" xfId="0" applyFont="1" applyBorder="1"/>
    <xf numFmtId="0" fontId="4" fillId="2" borderId="22" xfId="0" applyFont="1" applyFill="1" applyBorder="1"/>
    <xf numFmtId="2" fontId="4" fillId="2" borderId="10" xfId="1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23" xfId="0" applyNumberFormat="1" applyFont="1" applyFill="1" applyBorder="1" applyAlignment="1"/>
    <xf numFmtId="2" fontId="4" fillId="2" borderId="29" xfId="1" applyNumberFormat="1" applyFont="1" applyFill="1" applyBorder="1" applyAlignment="1"/>
    <xf numFmtId="0" fontId="1" fillId="0" borderId="30" xfId="0" applyFont="1" applyBorder="1"/>
    <xf numFmtId="0" fontId="4" fillId="2" borderId="25" xfId="0" applyFont="1" applyFill="1" applyBorder="1"/>
    <xf numFmtId="0" fontId="1" fillId="2" borderId="34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0" borderId="17" xfId="0" applyFont="1" applyBorder="1"/>
    <xf numFmtId="0" fontId="1" fillId="0" borderId="32" xfId="0" applyFont="1" applyBorder="1"/>
    <xf numFmtId="0" fontId="1" fillId="2" borderId="3" xfId="0" applyFont="1" applyFill="1" applyBorder="1" applyAlignment="1">
      <alignment horizontal="center"/>
    </xf>
    <xf numFmtId="0" fontId="1" fillId="2" borderId="17" xfId="0" applyFont="1" applyFill="1" applyBorder="1"/>
    <xf numFmtId="0" fontId="4" fillId="0" borderId="17" xfId="0" applyFont="1" applyBorder="1"/>
    <xf numFmtId="0" fontId="1" fillId="0" borderId="7" xfId="0" applyFont="1" applyBorder="1"/>
    <xf numFmtId="2" fontId="1" fillId="2" borderId="19" xfId="0" applyNumberFormat="1" applyFont="1" applyFill="1" applyBorder="1" applyAlignment="1">
      <alignment horizontal="left"/>
    </xf>
    <xf numFmtId="0" fontId="4" fillId="2" borderId="36" xfId="2" applyNumberFormat="1" applyFont="1" applyFill="1" applyBorder="1" applyAlignment="1">
      <alignment horizontal="center"/>
    </xf>
    <xf numFmtId="0" fontId="1" fillId="0" borderId="33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2" borderId="29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38" xfId="0" applyFont="1" applyFill="1" applyBorder="1"/>
    <xf numFmtId="0" fontId="4" fillId="2" borderId="17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37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center"/>
    </xf>
    <xf numFmtId="0" fontId="4" fillId="0" borderId="18" xfId="0" applyFont="1" applyBorder="1"/>
    <xf numFmtId="0" fontId="4" fillId="2" borderId="25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zoomScaleNormal="100" workbookViewId="0">
      <selection activeCell="I15" sqref="I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65" t="s">
        <v>20</v>
      </c>
      <c r="C1" s="66"/>
      <c r="D1" s="67"/>
      <c r="E1" s="1" t="s">
        <v>10</v>
      </c>
      <c r="F1" s="2"/>
      <c r="G1" s="1"/>
      <c r="H1" s="1"/>
      <c r="I1" s="1" t="s">
        <v>1</v>
      </c>
      <c r="J1" s="43" t="s">
        <v>28</v>
      </c>
      <c r="K1" s="44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56" t="s">
        <v>29</v>
      </c>
      <c r="C4" s="59" t="s">
        <v>15</v>
      </c>
      <c r="D4" s="60" t="s">
        <v>30</v>
      </c>
      <c r="E4" s="63">
        <v>150</v>
      </c>
      <c r="F4" s="68">
        <v>58</v>
      </c>
      <c r="G4" s="69">
        <v>145.5</v>
      </c>
      <c r="H4" s="69">
        <f>2.9*1.5</f>
        <v>4.3499999999999996</v>
      </c>
      <c r="I4" s="69">
        <f>3.5*1.5</f>
        <v>5.25</v>
      </c>
      <c r="J4" s="70">
        <f>13.4*1.5</f>
        <v>20.100000000000001</v>
      </c>
    </row>
    <row r="5" spans="1:11" x14ac:dyDescent="0.35">
      <c r="A5" s="10"/>
      <c r="B5" s="45" t="s">
        <v>23</v>
      </c>
      <c r="C5" s="46" t="s">
        <v>26</v>
      </c>
      <c r="D5" s="84" t="s">
        <v>27</v>
      </c>
      <c r="E5" s="28">
        <v>60</v>
      </c>
      <c r="F5" s="29">
        <v>16.91</v>
      </c>
      <c r="G5" s="71">
        <f>55*0.6</f>
        <v>33</v>
      </c>
      <c r="H5" s="72">
        <f>5*0.6</f>
        <v>3</v>
      </c>
      <c r="I5" s="72">
        <f>0.2*0.6</f>
        <v>0.12</v>
      </c>
      <c r="J5" s="73">
        <f>8.3*0.6</f>
        <v>4.9800000000000004</v>
      </c>
    </row>
    <row r="6" spans="1:11" x14ac:dyDescent="0.35">
      <c r="A6" s="10"/>
      <c r="B6" s="46" t="s">
        <v>18</v>
      </c>
      <c r="C6" s="61" t="s">
        <v>31</v>
      </c>
      <c r="D6" s="41" t="s">
        <v>32</v>
      </c>
      <c r="E6" s="11">
        <v>200</v>
      </c>
      <c r="F6" s="12">
        <v>63.1</v>
      </c>
      <c r="G6" s="13">
        <f>237.23/0.15*0.2</f>
        <v>316.30666666666667</v>
      </c>
      <c r="H6" s="13">
        <f>12.68/0.15*0.2</f>
        <v>16.906666666666666</v>
      </c>
      <c r="I6" s="13">
        <f>19.42/0.15*0.2</f>
        <v>25.893333333333342</v>
      </c>
      <c r="J6" s="14">
        <f>3.15/0.15*0.2</f>
        <v>4.2</v>
      </c>
    </row>
    <row r="7" spans="1:11" x14ac:dyDescent="0.35">
      <c r="A7" s="10"/>
      <c r="B7" s="15" t="s">
        <v>13</v>
      </c>
      <c r="C7" s="62" t="s">
        <v>33</v>
      </c>
      <c r="D7" s="41" t="s">
        <v>34</v>
      </c>
      <c r="E7" s="11">
        <v>200</v>
      </c>
      <c r="F7" s="19">
        <v>8.6999999999999993</v>
      </c>
      <c r="G7" s="74">
        <v>41.6</v>
      </c>
      <c r="H7" s="74">
        <v>0.4</v>
      </c>
      <c r="I7" s="74">
        <v>0.4</v>
      </c>
      <c r="J7" s="75">
        <v>9.1999999999999993</v>
      </c>
    </row>
    <row r="8" spans="1:11" x14ac:dyDescent="0.35">
      <c r="A8" s="17"/>
      <c r="B8" s="42" t="s">
        <v>14</v>
      </c>
      <c r="C8" s="16" t="s">
        <v>15</v>
      </c>
      <c r="D8" s="18" t="s">
        <v>16</v>
      </c>
      <c r="E8" s="35">
        <v>30</v>
      </c>
      <c r="F8" s="19">
        <v>2.84</v>
      </c>
      <c r="G8" s="20">
        <v>63</v>
      </c>
      <c r="H8" s="20">
        <v>1.8</v>
      </c>
      <c r="I8" s="20">
        <v>0.3</v>
      </c>
      <c r="J8" s="21">
        <v>12.9</v>
      </c>
    </row>
    <row r="9" spans="1:11" x14ac:dyDescent="0.35">
      <c r="A9" s="17"/>
      <c r="B9" s="22"/>
      <c r="C9" s="23"/>
      <c r="D9" s="47"/>
      <c r="E9" s="35">
        <f>SUM(E4:E8)</f>
        <v>640</v>
      </c>
      <c r="F9" s="48">
        <f>SUM(F4:F8)</f>
        <v>149.54999999999998</v>
      </c>
      <c r="G9" s="49">
        <f>SUM(G4:G8)</f>
        <v>599.40666666666664</v>
      </c>
      <c r="H9" s="49">
        <f>SUM(H4:H8)</f>
        <v>26.456666666666667</v>
      </c>
      <c r="I9" s="49">
        <f>SUM(I4:I8)</f>
        <v>31.963333333333342</v>
      </c>
      <c r="J9" s="50">
        <f>SUM(J4:J8)</f>
        <v>51.38</v>
      </c>
    </row>
    <row r="10" spans="1:11" ht="15" thickBot="1" x14ac:dyDescent="0.4">
      <c r="A10" s="52"/>
      <c r="B10" s="38"/>
      <c r="C10" s="24"/>
      <c r="D10" s="53"/>
      <c r="E10" s="54"/>
      <c r="F10" s="55"/>
      <c r="G10" s="25"/>
      <c r="H10" s="25"/>
      <c r="I10" s="25"/>
      <c r="J10" s="26"/>
    </row>
    <row r="11" spans="1:11" ht="15.5" x14ac:dyDescent="0.35">
      <c r="A11" s="39" t="s">
        <v>9</v>
      </c>
      <c r="B11" s="46" t="s">
        <v>23</v>
      </c>
      <c r="C11" s="76" t="s">
        <v>35</v>
      </c>
      <c r="D11" s="77" t="s">
        <v>36</v>
      </c>
      <c r="E11" s="63">
        <v>60</v>
      </c>
      <c r="F11" s="51">
        <v>14.96</v>
      </c>
      <c r="G11" s="78">
        <f>142.8*0.6</f>
        <v>85.68</v>
      </c>
      <c r="H11" s="78">
        <f>2.6*0.6</f>
        <v>1.56</v>
      </c>
      <c r="I11" s="78">
        <f>10.1*0.6</f>
        <v>6.06</v>
      </c>
      <c r="J11" s="78">
        <f>10.3*0.6</f>
        <v>6.1800000000000006</v>
      </c>
    </row>
    <row r="12" spans="1:11" x14ac:dyDescent="0.35">
      <c r="A12" s="10"/>
      <c r="B12" s="46" t="s">
        <v>17</v>
      </c>
      <c r="C12" s="46" t="s">
        <v>37</v>
      </c>
      <c r="D12" s="27" t="s">
        <v>38</v>
      </c>
      <c r="E12" s="28">
        <v>220</v>
      </c>
      <c r="F12" s="29">
        <v>22.64</v>
      </c>
      <c r="G12" s="79">
        <v>146.19999999999999</v>
      </c>
      <c r="H12" s="79">
        <v>4.96</v>
      </c>
      <c r="I12" s="79">
        <v>5.0999999999999996</v>
      </c>
      <c r="J12" s="80">
        <v>12.1</v>
      </c>
    </row>
    <row r="13" spans="1:11" x14ac:dyDescent="0.35">
      <c r="A13" s="10"/>
      <c r="B13" s="64" t="s">
        <v>19</v>
      </c>
      <c r="C13" s="16" t="s">
        <v>39</v>
      </c>
      <c r="D13" s="41" t="s">
        <v>40</v>
      </c>
      <c r="E13" s="11">
        <v>90</v>
      </c>
      <c r="F13" s="29">
        <v>34.5</v>
      </c>
      <c r="G13" s="13">
        <v>198.9</v>
      </c>
      <c r="H13" s="13">
        <v>15.8</v>
      </c>
      <c r="I13" s="13">
        <v>6.1</v>
      </c>
      <c r="J13" s="14">
        <v>3.87</v>
      </c>
    </row>
    <row r="14" spans="1:11" x14ac:dyDescent="0.35">
      <c r="A14" s="10"/>
      <c r="B14" s="57" t="s">
        <v>41</v>
      </c>
      <c r="C14" s="15" t="s">
        <v>42</v>
      </c>
      <c r="D14" s="18" t="s">
        <v>43</v>
      </c>
      <c r="E14" s="11">
        <v>150</v>
      </c>
      <c r="F14" s="12">
        <v>10.57</v>
      </c>
      <c r="G14" s="81">
        <f>1333*0.15</f>
        <v>199.95</v>
      </c>
      <c r="H14" s="81">
        <f>24.26*0.15</f>
        <v>3.6390000000000002</v>
      </c>
      <c r="I14" s="81">
        <f>28.66*0.15</f>
        <v>4.2989999999999995</v>
      </c>
      <c r="J14" s="82">
        <f>244.46*0.15</f>
        <v>36.668999999999997</v>
      </c>
    </row>
    <row r="15" spans="1:11" x14ac:dyDescent="0.35">
      <c r="A15" s="10"/>
      <c r="B15" s="42" t="s">
        <v>13</v>
      </c>
      <c r="C15" s="62" t="s">
        <v>24</v>
      </c>
      <c r="D15" s="18" t="s">
        <v>25</v>
      </c>
      <c r="E15" s="11">
        <v>207</v>
      </c>
      <c r="F15" s="12">
        <v>3.26</v>
      </c>
      <c r="G15" s="36">
        <v>27.9</v>
      </c>
      <c r="H15" s="36">
        <v>0.3</v>
      </c>
      <c r="I15" s="36">
        <v>0</v>
      </c>
      <c r="J15" s="37">
        <v>6.7</v>
      </c>
    </row>
    <row r="16" spans="1:11" x14ac:dyDescent="0.35">
      <c r="A16" s="10"/>
      <c r="B16" s="42" t="s">
        <v>14</v>
      </c>
      <c r="C16" s="16" t="s">
        <v>15</v>
      </c>
      <c r="D16" s="18" t="s">
        <v>16</v>
      </c>
      <c r="E16" s="58">
        <v>30</v>
      </c>
      <c r="F16" s="19">
        <v>2.84</v>
      </c>
      <c r="G16" s="20">
        <v>63</v>
      </c>
      <c r="H16" s="20">
        <v>1.8</v>
      </c>
      <c r="I16" s="20">
        <v>0.3</v>
      </c>
      <c r="J16" s="21">
        <v>12.9</v>
      </c>
    </row>
    <row r="17" spans="1:10" x14ac:dyDescent="0.35">
      <c r="A17" s="17"/>
      <c r="B17" s="22"/>
      <c r="C17" s="23"/>
      <c r="D17" s="47"/>
      <c r="E17" s="35">
        <f>SUM(E11:E16)</f>
        <v>757</v>
      </c>
      <c r="F17" s="19">
        <f>SUM(F11:F16)</f>
        <v>88.77</v>
      </c>
      <c r="G17" s="30">
        <f>SUM(G11:G16)</f>
        <v>721.63</v>
      </c>
      <c r="H17" s="30">
        <f>SUM(H11:H16)</f>
        <v>28.059000000000001</v>
      </c>
      <c r="I17" s="31">
        <f>SUM(I11:I16)</f>
        <v>21.858999999999998</v>
      </c>
      <c r="J17" s="32">
        <f>SUM(J11:J16)</f>
        <v>78.419000000000011</v>
      </c>
    </row>
    <row r="18" spans="1:10" ht="15" thickBot="1" x14ac:dyDescent="0.4">
      <c r="A18" s="40"/>
      <c r="B18" s="38"/>
      <c r="C18" s="24"/>
      <c r="D18" s="85"/>
      <c r="E18" s="83"/>
      <c r="F18" s="33"/>
      <c r="G18" s="34"/>
      <c r="H18" s="25"/>
      <c r="I18" s="25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2024-04-25T04:55:42Z</dcterms:modified>
</cp:coreProperties>
</file>