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меню сайт 11.22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9" i="1"/>
  <c r="F19" i="1"/>
  <c r="J17" i="1"/>
  <c r="I17" i="1"/>
  <c r="I19" i="1" s="1"/>
  <c r="H17" i="1"/>
  <c r="G17" i="1"/>
  <c r="J11" i="1"/>
  <c r="J19" i="1" s="1"/>
  <c r="I11" i="1"/>
  <c r="H11" i="1"/>
  <c r="H19" i="1" s="1"/>
  <c r="G11" i="1"/>
  <c r="F8" i="1"/>
  <c r="F9" i="1" s="1"/>
  <c r="J7" i="1"/>
  <c r="I7" i="1"/>
  <c r="H7" i="1"/>
  <c r="H9" i="1" s="1"/>
  <c r="G7" i="1"/>
  <c r="J4" i="1"/>
  <c r="I4" i="1"/>
  <c r="I9" i="1" s="1"/>
  <c r="H4" i="1"/>
  <c r="G4" i="1"/>
  <c r="G9" i="1" s="1"/>
  <c r="J9" i="1" l="1"/>
  <c r="G19" i="1"/>
</calcChain>
</file>

<file path=xl/sharedStrings.xml><?xml version="1.0" encoding="utf-8"?>
<sst xmlns="http://schemas.openxmlformats.org/spreadsheetml/2006/main" count="56" uniqueCount="44">
  <si>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</si>
  <si>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</si>
  <si>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</si>
  <si>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</si>
  <si>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</si>
  <si>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</si>
  <si>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</si>
  <si>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</si>
  <si>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</si>
  <si>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</si>
  <si>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</si>
  <si>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</si>
  <si>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</si>
  <si>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</si>
  <si>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</si>
  <si>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</si>
  <si>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</si>
  <si>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</si>
  <si>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</si>
  <si>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</si>
  <si>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</si>
  <si>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</si>
  <si>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</si>
  <si>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закуска</t>
  </si>
  <si>
    <t>фрукты</t>
  </si>
  <si>
    <t>акт</t>
  </si>
  <si>
    <t>2 блюдо</t>
  </si>
  <si>
    <t>2022-11-23</t>
  </si>
  <si>
    <t>№ 217,218 сб.2011г.</t>
  </si>
  <si>
    <t>Вареники ленивые с маслом сливочным</t>
  </si>
  <si>
    <t>№ 54-7гн-2020</t>
  </si>
  <si>
    <t>Какао</t>
  </si>
  <si>
    <t>Булочка утренняя к чаю творожная</t>
  </si>
  <si>
    <t>Груша</t>
  </si>
  <si>
    <t>№ 21 сб.2011г.</t>
  </si>
  <si>
    <t>Салат из консервированных огурцов</t>
  </si>
  <si>
    <t>№ 82,241 сб.2011г.</t>
  </si>
  <si>
    <t>Борщ с укропом,птицей  отварной</t>
  </si>
  <si>
    <t>№ 54-12м-2020</t>
  </si>
  <si>
    <t>Плов из птицы</t>
  </si>
  <si>
    <t>№ 54-24хн-2020</t>
  </si>
  <si>
    <t>Компот из брусники</t>
  </si>
  <si>
    <t>сладкое</t>
  </si>
  <si>
    <t>Варенье "Вишня"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</si>
</sst>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6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/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2" xfId="2" applyNumberFormat="1" applyFont="1" applyFill="1" applyBorder="1" applyAlignment="1">
      <alignment horizontal="center"/>
    </xf>
    <xf numFmtId="0" fontId="4" fillId="2" borderId="22" xfId="1" applyFont="1" applyFill="1" applyBorder="1"/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1" fillId="0" borderId="28" xfId="0" applyFont="1" applyBorder="1"/>
    <xf numFmtId="0" fontId="5" fillId="0" borderId="18" xfId="0" applyFont="1" applyBorder="1"/>
    <xf numFmtId="0" fontId="4" fillId="2" borderId="25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7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3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14" xfId="0" applyFont="1" applyFill="1" applyBorder="1"/>
    <xf numFmtId="0" fontId="1" fillId="2" borderId="26" xfId="0" applyFont="1" applyFill="1" applyBorder="1"/>
    <xf numFmtId="0" fontId="1" fillId="2" borderId="3" xfId="0" applyFont="1" applyFill="1" applyBorder="1"/>
    <xf numFmtId="2" fontId="4" fillId="2" borderId="22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2" fontId="1" fillId="2" borderId="3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4" fillId="0" borderId="25" xfId="0" applyFont="1" applyBorder="1"/>
    <xf numFmtId="0" fontId="4" fillId="0" borderId="29" xfId="0" applyFont="1" applyBorder="1"/>
    <xf numFmtId="0" fontId="4" fillId="2" borderId="29" xfId="2" applyNumberFormat="1" applyFont="1" applyFill="1" applyBorder="1" applyAlignment="1">
      <alignment horizontal="center"/>
    </xf>
    <xf numFmtId="2" fontId="4" fillId="2" borderId="29" xfId="1" applyNumberFormat="1" applyFont="1" applyFill="1" applyBorder="1" applyAlignment="1"/>
    <xf numFmtId="0" fontId="1" fillId="2" borderId="12" xfId="0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4" fillId="2" borderId="25" xfId="0" applyFont="1" applyFill="1" applyBorder="1"/>
    <xf numFmtId="0" fontId="1" fillId="2" borderId="30" xfId="0" applyFont="1" applyFill="1" applyBorder="1"/>
    <xf numFmtId="0" fontId="1" fillId="2" borderId="28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64" fontId="4" fillId="0" borderId="2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2" fontId="4" fillId="0" borderId="1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D16" sqref="D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9" t="s">
        <v>13</v>
      </c>
      <c r="C1" s="70"/>
      <c r="D1" s="71"/>
      <c r="E1" s="1" t="s">
        <v>10</v>
      </c>
      <c r="F1" s="2"/>
      <c r="G1" s="1"/>
      <c r="H1" s="1"/>
      <c r="I1" s="1" t="s">
        <v>1</v>
      </c>
      <c r="J1" s="3" t="s">
        <v>27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21" t="s">
        <v>14</v>
      </c>
      <c r="B4" s="11" t="s">
        <v>22</v>
      </c>
      <c r="C4" s="67" t="s">
        <v>28</v>
      </c>
      <c r="D4" s="59" t="s">
        <v>29</v>
      </c>
      <c r="E4" s="60">
        <v>160</v>
      </c>
      <c r="F4" s="61">
        <v>73.430000000000007</v>
      </c>
      <c r="G4" s="72">
        <f>411.4/0.21*0.16</f>
        <v>313.44761904761907</v>
      </c>
      <c r="H4" s="63">
        <f>14.2/0.21*0.16</f>
        <v>10.81904761904762</v>
      </c>
      <c r="I4" s="63">
        <f>14.1/0.211*0.16</f>
        <v>10.691943127962086</v>
      </c>
      <c r="J4" s="64">
        <f>46.7/0.21*0.106</f>
        <v>23.572380952380954</v>
      </c>
    </row>
    <row r="5" spans="1:10" x14ac:dyDescent="0.35">
      <c r="A5" s="19"/>
      <c r="B5" s="62" t="s">
        <v>15</v>
      </c>
      <c r="C5" s="50" t="s">
        <v>30</v>
      </c>
      <c r="D5" s="65" t="s">
        <v>31</v>
      </c>
      <c r="E5" s="20">
        <v>200</v>
      </c>
      <c r="F5" s="25">
        <v>21.41</v>
      </c>
      <c r="G5" s="48">
        <v>107.2</v>
      </c>
      <c r="H5" s="48">
        <v>4.5999999999999996</v>
      </c>
      <c r="I5" s="48">
        <v>4.4000000000000004</v>
      </c>
      <c r="J5" s="57">
        <v>12.2</v>
      </c>
    </row>
    <row r="6" spans="1:10" x14ac:dyDescent="0.35">
      <c r="A6" s="19"/>
      <c r="B6" s="40" t="s">
        <v>17</v>
      </c>
      <c r="C6" s="41" t="s">
        <v>18</v>
      </c>
      <c r="D6" s="17" t="s">
        <v>19</v>
      </c>
      <c r="E6" s="12">
        <v>30</v>
      </c>
      <c r="F6" s="23">
        <v>2.71</v>
      </c>
      <c r="G6" s="28">
        <v>63</v>
      </c>
      <c r="H6" s="28">
        <v>1.8</v>
      </c>
      <c r="I6" s="28">
        <v>0.3</v>
      </c>
      <c r="J6" s="29">
        <v>12.9</v>
      </c>
    </row>
    <row r="7" spans="1:10" x14ac:dyDescent="0.35">
      <c r="A7" s="19"/>
      <c r="B7" s="40" t="s">
        <v>17</v>
      </c>
      <c r="C7" s="41" t="s">
        <v>18</v>
      </c>
      <c r="D7" s="17" t="s">
        <v>32</v>
      </c>
      <c r="E7" s="12">
        <v>90</v>
      </c>
      <c r="F7" s="26">
        <v>22.67</v>
      </c>
      <c r="G7" s="73">
        <f>555*0.9</f>
        <v>499.5</v>
      </c>
      <c r="H7" s="73">
        <f>15*0.9</f>
        <v>13.5</v>
      </c>
      <c r="I7" s="73">
        <f>12*0.9</f>
        <v>10.8</v>
      </c>
      <c r="J7" s="74">
        <f>97*0.9</f>
        <v>87.3</v>
      </c>
    </row>
    <row r="8" spans="1:10" x14ac:dyDescent="0.35">
      <c r="A8" s="19"/>
      <c r="B8" s="11" t="s">
        <v>24</v>
      </c>
      <c r="C8" s="18" t="s">
        <v>25</v>
      </c>
      <c r="D8" s="58" t="s">
        <v>33</v>
      </c>
      <c r="E8" s="20">
        <v>412</v>
      </c>
      <c r="F8" s="22">
        <f>0.412*210</f>
        <v>86.52</v>
      </c>
      <c r="G8" s="38"/>
      <c r="H8" s="47"/>
      <c r="I8" s="47"/>
      <c r="J8" s="39"/>
    </row>
    <row r="9" spans="1:10" x14ac:dyDescent="0.35">
      <c r="A9" s="10"/>
      <c r="B9" s="42"/>
      <c r="C9" s="66"/>
      <c r="D9" s="14"/>
      <c r="E9" s="13">
        <f>SUM(E4:E8)</f>
        <v>892</v>
      </c>
      <c r="F9" s="22">
        <f>SUM(F4:F8)</f>
        <v>206.74</v>
      </c>
      <c r="G9" s="38">
        <f>SUM(G4:G8)</f>
        <v>983.14761904761906</v>
      </c>
      <c r="H9" s="47">
        <f>SUM(H4:H8)</f>
        <v>30.719047619047618</v>
      </c>
      <c r="I9" s="47">
        <f>SUM(I4:I8)</f>
        <v>26.191943127962087</v>
      </c>
      <c r="J9" s="39">
        <f>SUM(J4:J8)</f>
        <v>135.97238095238095</v>
      </c>
    </row>
    <row r="10" spans="1:10" ht="15" thickBot="1" x14ac:dyDescent="0.4">
      <c r="A10" s="15"/>
      <c r="B10" s="44"/>
      <c r="C10" s="45"/>
      <c r="D10" s="16"/>
      <c r="E10" s="34"/>
      <c r="F10" s="24"/>
      <c r="G10" s="35"/>
      <c r="H10" s="36"/>
      <c r="I10" s="36"/>
      <c r="J10" s="37"/>
    </row>
    <row r="11" spans="1:10" x14ac:dyDescent="0.35">
      <c r="A11" s="19" t="s">
        <v>9</v>
      </c>
      <c r="B11" s="11" t="s">
        <v>23</v>
      </c>
      <c r="C11" s="18" t="s">
        <v>34</v>
      </c>
      <c r="D11" s="49" t="s">
        <v>35</v>
      </c>
      <c r="E11" s="12">
        <v>50</v>
      </c>
      <c r="F11" s="25">
        <v>13.15</v>
      </c>
      <c r="G11" s="75">
        <f>59.1*0.5</f>
        <v>29.55</v>
      </c>
      <c r="H11" s="75">
        <f>0.848*0.5</f>
        <v>0.42399999999999999</v>
      </c>
      <c r="I11" s="75">
        <f>5*0.5</f>
        <v>2.5</v>
      </c>
      <c r="J11" s="75">
        <f>2.576*0.5</f>
        <v>1.288</v>
      </c>
    </row>
    <row r="12" spans="1:10" x14ac:dyDescent="0.35">
      <c r="A12" s="19"/>
      <c r="B12" s="11" t="s">
        <v>20</v>
      </c>
      <c r="C12" s="27" t="s">
        <v>36</v>
      </c>
      <c r="D12" s="65" t="s">
        <v>37</v>
      </c>
      <c r="E12" s="20">
        <v>227</v>
      </c>
      <c r="F12" s="25">
        <v>19.940000000000001</v>
      </c>
      <c r="G12" s="55">
        <v>153</v>
      </c>
      <c r="H12" s="55">
        <v>8.24</v>
      </c>
      <c r="I12" s="55">
        <v>8.6999999999999993</v>
      </c>
      <c r="J12" s="56">
        <v>8.6999999999999993</v>
      </c>
    </row>
    <row r="13" spans="1:10" x14ac:dyDescent="0.35">
      <c r="A13" s="19"/>
      <c r="B13" s="62" t="s">
        <v>26</v>
      </c>
      <c r="C13" s="46" t="s">
        <v>38</v>
      </c>
      <c r="D13" s="17" t="s">
        <v>39</v>
      </c>
      <c r="E13" s="12">
        <v>200</v>
      </c>
      <c r="F13" s="26">
        <v>52.32</v>
      </c>
      <c r="G13" s="48">
        <v>226.3</v>
      </c>
      <c r="H13" s="48">
        <v>13.7</v>
      </c>
      <c r="I13" s="48">
        <v>13.6</v>
      </c>
      <c r="J13" s="48">
        <v>12.2</v>
      </c>
    </row>
    <row r="14" spans="1:10" x14ac:dyDescent="0.35">
      <c r="A14" s="19"/>
      <c r="B14" s="62" t="s">
        <v>15</v>
      </c>
      <c r="C14" s="50" t="s">
        <v>40</v>
      </c>
      <c r="D14" s="49" t="s">
        <v>41</v>
      </c>
      <c r="E14" s="12">
        <v>200</v>
      </c>
      <c r="F14" s="26">
        <v>16.11</v>
      </c>
      <c r="G14" s="63">
        <v>150</v>
      </c>
      <c r="H14" s="63">
        <v>2.9</v>
      </c>
      <c r="I14" s="63">
        <v>5.6</v>
      </c>
      <c r="J14" s="64">
        <v>20</v>
      </c>
    </row>
    <row r="15" spans="1:10" x14ac:dyDescent="0.35">
      <c r="A15" s="19"/>
      <c r="B15" s="40" t="s">
        <v>17</v>
      </c>
      <c r="C15" s="46" t="s">
        <v>18</v>
      </c>
      <c r="D15" s="17" t="s">
        <v>19</v>
      </c>
      <c r="E15" s="12">
        <v>30</v>
      </c>
      <c r="F15" s="23">
        <v>2.71</v>
      </c>
      <c r="G15" s="28">
        <v>63</v>
      </c>
      <c r="H15" s="28">
        <v>1.8</v>
      </c>
      <c r="I15" s="28">
        <v>0.3</v>
      </c>
      <c r="J15" s="29">
        <v>12.9</v>
      </c>
    </row>
    <row r="16" spans="1:10" x14ac:dyDescent="0.35">
      <c r="A16" s="19"/>
      <c r="B16" s="40" t="s">
        <v>17</v>
      </c>
      <c r="C16" s="46" t="s">
        <v>18</v>
      </c>
      <c r="D16" s="17" t="s">
        <v>21</v>
      </c>
      <c r="E16" s="68">
        <v>30</v>
      </c>
      <c r="F16" s="22">
        <v>2.67</v>
      </c>
      <c r="G16" s="31">
        <v>57</v>
      </c>
      <c r="H16" s="32">
        <v>1.8</v>
      </c>
      <c r="I16" s="32">
        <v>0.3</v>
      </c>
      <c r="J16" s="33">
        <v>11.4</v>
      </c>
    </row>
    <row r="17" spans="1:10" x14ac:dyDescent="0.35">
      <c r="A17" s="19"/>
      <c r="B17" s="40" t="s">
        <v>17</v>
      </c>
      <c r="C17" s="41" t="s">
        <v>18</v>
      </c>
      <c r="D17" s="17" t="s">
        <v>32</v>
      </c>
      <c r="E17" s="12">
        <v>90</v>
      </c>
      <c r="F17" s="26">
        <v>22.67</v>
      </c>
      <c r="G17" s="73">
        <f>555*0.9</f>
        <v>499.5</v>
      </c>
      <c r="H17" s="73">
        <f>15*0.9</f>
        <v>13.5</v>
      </c>
      <c r="I17" s="73">
        <f>12*0.9</f>
        <v>10.8</v>
      </c>
      <c r="J17" s="74">
        <f>97*0.9</f>
        <v>87.3</v>
      </c>
    </row>
    <row r="18" spans="1:10" x14ac:dyDescent="0.35">
      <c r="A18" s="19"/>
      <c r="B18" s="11" t="s">
        <v>42</v>
      </c>
      <c r="C18" s="46" t="s">
        <v>18</v>
      </c>
      <c r="D18" s="14" t="s">
        <v>43</v>
      </c>
      <c r="E18" s="13">
        <v>440</v>
      </c>
      <c r="F18" s="22">
        <v>198</v>
      </c>
      <c r="G18" s="38"/>
      <c r="H18" s="47"/>
      <c r="I18" s="47"/>
      <c r="J18" s="39"/>
    </row>
    <row r="19" spans="1:10" x14ac:dyDescent="0.35">
      <c r="A19" s="19"/>
      <c r="B19" s="42"/>
      <c r="C19" s="43"/>
      <c r="D19" s="14"/>
      <c r="E19" s="30">
        <f>SUM(E11:E18)</f>
        <v>1267</v>
      </c>
      <c r="F19" s="51">
        <f>SUM(F11:F18)</f>
        <v>327.57</v>
      </c>
      <c r="G19" s="52">
        <f>SUM(G11:G18)</f>
        <v>1178.3499999999999</v>
      </c>
      <c r="H19" s="53">
        <f>SUM(H11:H18)</f>
        <v>42.363999999999997</v>
      </c>
      <c r="I19" s="53">
        <f>SUM(I11:I18)</f>
        <v>41.8</v>
      </c>
      <c r="J19" s="54">
        <f>SUM(J11:J18)</f>
        <v>153.78800000000001</v>
      </c>
    </row>
    <row r="20" spans="1:10" ht="15" thickBot="1" x14ac:dyDescent="0.4">
      <c r="A20" s="15"/>
      <c r="B20" s="44"/>
      <c r="C20" s="45"/>
      <c r="D20" s="16"/>
      <c r="E20" s="34"/>
      <c r="F20" s="24"/>
      <c r="G20" s="35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2022-11-24T06:19:38Z</dcterms:modified>
</cp:coreProperties>
</file>