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январь 23\"/>
    </mc:Choice>
  </mc:AlternateContent>
  <bookViews>
    <workbookView xWindow="0" yWindow="0" windowWidth="19185" windowHeight="703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E9" i="1"/>
  <c r="J18" i="1"/>
  <c r="H18" i="1"/>
  <c r="G15" i="1"/>
  <c r="F15" i="1"/>
  <c r="F18" i="1" s="1"/>
  <c r="J11" i="1"/>
  <c r="I11" i="1"/>
  <c r="I18" i="1" s="1"/>
  <c r="H11" i="1"/>
  <c r="G11" i="1"/>
  <c r="G18" i="1" s="1"/>
  <c r="I9" i="1"/>
  <c r="G9" i="1"/>
  <c r="J6" i="1"/>
  <c r="I6" i="1"/>
  <c r="H6" i="1"/>
  <c r="G6" i="1"/>
  <c r="J4" i="1"/>
  <c r="J9" i="1" s="1"/>
  <c r="I4" i="1"/>
  <c r="H4" i="1"/>
  <c r="H9" i="1" s="1"/>
  <c r="G4" i="1"/>
  <c r="F4" i="1"/>
  <c r="F9" i="1" s="1"/>
</calcChain>
</file>

<file path=xl/sharedStrings.xml><?xml version="1.0" encoding="utf-8"?>
<sst xmlns="http://schemas.openxmlformats.org/spreadsheetml/2006/main" count="53" uniqueCount="45">
  <si>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</si>
  <si>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</si>
  <si>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</si>
  <si>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</si>
  <si>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</si>
  <si>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</si>
  <si>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</si>
  <si>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</si>
  <si>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</si>
  <si>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</si>
  <si>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</si>
  <si>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</si>
  <si>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</si>
  <si>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МАОУ "Гимназия № 13"</t>
  </si>
  <si>
    <t>Завтрак</t>
  </si>
  <si>
    <t>напиток</t>
  </si>
  <si>
    <t>Приём пищи</t>
  </si>
  <si>
    <t>хлеб</t>
  </si>
  <si>
    <t>пром.пр-во</t>
  </si>
  <si>
    <t>Хлеб пшеничный</t>
  </si>
  <si>
    <t>1 блюдо</t>
  </si>
  <si>
    <t>Хлеб  ржано-пшеничный</t>
  </si>
  <si>
    <t>гор.блюдо</t>
  </si>
  <si>
    <t>закуска</t>
  </si>
  <si>
    <t>2 блюдо</t>
  </si>
  <si>
    <t>2023-01-10</t>
  </si>
  <si>
    <t>фрукты</t>
  </si>
  <si>
    <t>акт</t>
  </si>
  <si>
    <t>Яблоко</t>
  </si>
  <si>
    <t>№ 54-3м-2020</t>
  </si>
  <si>
    <t>Голубцы любительские</t>
  </si>
  <si>
    <t>гарнир</t>
  </si>
  <si>
    <t>№ 312 сб.2011г.</t>
  </si>
  <si>
    <t>Картофельное пюре</t>
  </si>
  <si>
    <t>№ 54-2гн-2020</t>
  </si>
  <si>
    <t>Чай с сахаром</t>
  </si>
  <si>
    <t>№ 42 сб.2011г</t>
  </si>
  <si>
    <t>Салат карт. конс. огурцом,зел. горош.</t>
  </si>
  <si>
    <t>№ 101,241 сб.2011г</t>
  </si>
  <si>
    <t>Суп карт. с крупой греч.,говяд. отвар.</t>
  </si>
  <si>
    <t>Т.18 сб.1981 г.</t>
  </si>
  <si>
    <t>Сосиска отварная</t>
  </si>
  <si>
    <t>№ 309 сб.2011г.</t>
  </si>
  <si>
    <t>Макаронные изделия отварные</t>
  </si>
  <si>
    <t>Сок томатный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</si>
</sst>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75">
    <xf numFmtId="0" fontId="0" fillId="0" borderId="0" xfId="0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49" fontId="1" fillId="2" borderId="8" xfId="0" applyNumberFormat="1" applyFont="1" applyFill="1" applyBorder="1"/>
    <xf numFmtId="0" fontId="1" fillId="0" borderId="9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/>
    <xf numFmtId="0" fontId="4" fillId="2" borderId="1" xfId="2" applyNumberFormat="1" applyFont="1" applyFill="1" applyBorder="1" applyAlignment="1">
      <alignment horizontal="center"/>
    </xf>
    <xf numFmtId="0" fontId="4" fillId="2" borderId="20" xfId="2" applyNumberFormat="1" applyFont="1" applyFill="1" applyBorder="1" applyAlignment="1">
      <alignment horizontal="center"/>
    </xf>
    <xf numFmtId="0" fontId="1" fillId="0" borderId="19" xfId="0" applyFont="1" applyBorder="1"/>
    <xf numFmtId="0" fontId="4" fillId="2" borderId="5" xfId="1" applyFont="1" applyFill="1" applyBorder="1"/>
    <xf numFmtId="0" fontId="4" fillId="2" borderId="1" xfId="0" applyFont="1" applyFill="1" applyBorder="1"/>
    <xf numFmtId="0" fontId="5" fillId="0" borderId="18" xfId="0" applyFont="1" applyBorder="1"/>
    <xf numFmtId="0" fontId="4" fillId="2" borderId="23" xfId="2" applyNumberFormat="1" applyFont="1" applyFill="1" applyBorder="1" applyAlignment="1">
      <alignment horizontal="center"/>
    </xf>
    <xf numFmtId="0" fontId="5" fillId="0" borderId="17" xfId="0" applyFont="1" applyBorder="1"/>
    <xf numFmtId="2" fontId="4" fillId="2" borderId="1" xfId="1" applyNumberFormat="1" applyFont="1" applyFill="1" applyBorder="1" applyAlignment="1"/>
    <xf numFmtId="0" fontId="4" fillId="2" borderId="1" xfId="1" applyFont="1" applyFill="1" applyBorder="1" applyAlignment="1"/>
    <xf numFmtId="2" fontId="4" fillId="2" borderId="5" xfId="1" applyNumberFormat="1" applyFont="1" applyFill="1" applyBorder="1" applyAlignment="1"/>
    <xf numFmtId="2" fontId="4" fillId="2" borderId="23" xfId="1" applyNumberFormat="1" applyFont="1" applyFill="1" applyBorder="1" applyAlignment="1"/>
    <xf numFmtId="2" fontId="4" fillId="2" borderId="1" xfId="1" applyNumberFormat="1" applyFont="1" applyFill="1" applyBorder="1" applyAlignment="1">
      <alignment horizontal="right"/>
    </xf>
    <xf numFmtId="0" fontId="1" fillId="0" borderId="3" xfId="0" applyFont="1" applyBorder="1"/>
    <xf numFmtId="164" fontId="4" fillId="2" borderId="1" xfId="0" applyNumberFormat="1" applyFont="1" applyFill="1" applyBorder="1" applyAlignment="1"/>
    <xf numFmtId="164" fontId="4" fillId="2" borderId="4" xfId="0" applyNumberFormat="1" applyFont="1" applyFill="1" applyBorder="1" applyAlignment="1"/>
    <xf numFmtId="164" fontId="4" fillId="2" borderId="2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164" fontId="4" fillId="2" borderId="4" xfId="0" applyNumberFormat="1" applyFont="1" applyFill="1" applyBorder="1" applyAlignment="1">
      <alignment vertical="center"/>
    </xf>
    <xf numFmtId="0" fontId="1" fillId="2" borderId="5" xfId="0" applyFont="1" applyFill="1" applyBorder="1" applyAlignment="1">
      <alignment horizontal="center"/>
    </xf>
    <xf numFmtId="2" fontId="4" fillId="2" borderId="25" xfId="0" applyNumberFormat="1" applyFont="1" applyFill="1" applyBorder="1" applyAlignment="1"/>
    <xf numFmtId="2" fontId="4" fillId="2" borderId="5" xfId="0" applyNumberFormat="1" applyFont="1" applyFill="1" applyBorder="1" applyAlignment="1"/>
    <xf numFmtId="2" fontId="4" fillId="2" borderId="6" xfId="0" applyNumberFormat="1" applyFont="1" applyFill="1" applyBorder="1" applyAlignment="1"/>
    <xf numFmtId="164" fontId="4" fillId="2" borderId="21" xfId="0" applyNumberFormat="1" applyFont="1" applyFill="1" applyBorder="1" applyAlignment="1">
      <alignment vertical="center"/>
    </xf>
    <xf numFmtId="164" fontId="4" fillId="2" borderId="22" xfId="0" applyNumberFormat="1" applyFont="1" applyFill="1" applyBorder="1" applyAlignment="1">
      <alignment vertical="center"/>
    </xf>
    <xf numFmtId="0" fontId="1" fillId="2" borderId="13" xfId="0" applyFont="1" applyFill="1" applyBorder="1"/>
    <xf numFmtId="0" fontId="1" fillId="2" borderId="7" xfId="0" applyFont="1" applyFill="1" applyBorder="1"/>
    <xf numFmtId="0" fontId="1" fillId="2" borderId="14" xfId="0" applyFont="1" applyFill="1" applyBorder="1"/>
    <xf numFmtId="0" fontId="1" fillId="2" borderId="24" xfId="0" applyFont="1" applyFill="1" applyBorder="1"/>
    <xf numFmtId="0" fontId="1" fillId="2" borderId="3" xfId="0" applyFont="1" applyFill="1" applyBorder="1"/>
    <xf numFmtId="164" fontId="4" fillId="0" borderId="1" xfId="0" applyNumberFormat="1" applyFont="1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0" borderId="26" xfId="0" applyFont="1" applyBorder="1"/>
    <xf numFmtId="0" fontId="4" fillId="0" borderId="23" xfId="0" applyFont="1" applyBorder="1"/>
    <xf numFmtId="0" fontId="4" fillId="0" borderId="1" xfId="0" applyFont="1" applyBorder="1"/>
    <xf numFmtId="164" fontId="4" fillId="2" borderId="1" xfId="0" applyNumberFormat="1" applyFont="1" applyFill="1" applyBorder="1" applyAlignment="1">
      <alignment horizontal="right"/>
    </xf>
    <xf numFmtId="164" fontId="4" fillId="2" borderId="4" xfId="0" applyNumberFormat="1" applyFont="1" applyFill="1" applyBorder="1" applyAlignment="1">
      <alignment horizontal="right"/>
    </xf>
    <xf numFmtId="164" fontId="4" fillId="2" borderId="27" xfId="0" applyNumberFormat="1" applyFont="1" applyFill="1" applyBorder="1" applyAlignment="1"/>
    <xf numFmtId="164" fontId="4" fillId="2" borderId="23" xfId="0" applyNumberFormat="1" applyFont="1" applyFill="1" applyBorder="1" applyAlignment="1"/>
    <xf numFmtId="164" fontId="4" fillId="2" borderId="28" xfId="0" applyNumberFormat="1" applyFont="1" applyFill="1" applyBorder="1" applyAlignment="1"/>
    <xf numFmtId="164" fontId="4" fillId="2" borderId="1" xfId="0" applyNumberFormat="1" applyFont="1" applyFill="1" applyBorder="1" applyAlignment="1">
      <alignment horizontal="right" vertical="center"/>
    </xf>
    <xf numFmtId="164" fontId="4" fillId="2" borderId="4" xfId="0" applyNumberFormat="1" applyFont="1" applyFill="1" applyBorder="1" applyAlignment="1">
      <alignment horizontal="right" vertical="center"/>
    </xf>
    <xf numFmtId="0" fontId="1" fillId="2" borderId="12" xfId="0" applyFont="1" applyFill="1" applyBorder="1"/>
    <xf numFmtId="2" fontId="1" fillId="2" borderId="3" xfId="0" applyNumberFormat="1" applyFont="1" applyFill="1" applyBorder="1" applyAlignment="1">
      <alignment horizontal="left"/>
    </xf>
    <xf numFmtId="0" fontId="1" fillId="0" borderId="18" xfId="0" applyFont="1" applyBorder="1"/>
    <xf numFmtId="2" fontId="4" fillId="0" borderId="21" xfId="0" applyNumberFormat="1" applyFont="1" applyFill="1" applyBorder="1" applyAlignment="1">
      <alignment vertical="center"/>
    </xf>
    <xf numFmtId="164" fontId="4" fillId="0" borderId="20" xfId="0" applyNumberFormat="1" applyFont="1" applyFill="1" applyBorder="1" applyAlignment="1">
      <alignment vertical="center"/>
    </xf>
    <xf numFmtId="164" fontId="4" fillId="0" borderId="22" xfId="0" applyNumberFormat="1" applyFont="1" applyFill="1" applyBorder="1" applyAlignment="1">
      <alignment vertical="center"/>
    </xf>
    <xf numFmtId="2" fontId="4" fillId="2" borderId="1" xfId="1" applyNumberFormat="1" applyFont="1" applyFill="1" applyBorder="1"/>
    <xf numFmtId="0" fontId="1" fillId="2" borderId="2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  <xf numFmtId="0" fontId="4" fillId="2" borderId="29" xfId="1" applyFont="1" applyFill="1" applyBorder="1"/>
    <xf numFmtId="0" fontId="4" fillId="2" borderId="23" xfId="1" applyFont="1" applyFill="1" applyBorder="1" applyAlignment="1"/>
    <xf numFmtId="0" fontId="1" fillId="0" borderId="13" xfId="0" applyFont="1" applyBorder="1"/>
    <xf numFmtId="0" fontId="4" fillId="2" borderId="1" xfId="1" applyFont="1" applyFill="1" applyBorder="1"/>
    <xf numFmtId="164" fontId="4" fillId="0" borderId="1" xfId="0" applyNumberFormat="1" applyFont="1" applyFill="1" applyBorder="1" applyAlignment="1">
      <alignment horizontal="right" vertical="center"/>
    </xf>
    <xf numFmtId="164" fontId="4" fillId="0" borderId="4" xfId="0" applyNumberFormat="1" applyFont="1" applyFill="1" applyBorder="1" applyAlignment="1">
      <alignment horizontal="right" vertical="center"/>
    </xf>
    <xf numFmtId="0" fontId="1" fillId="2" borderId="20" xfId="0" applyFont="1" applyFill="1" applyBorder="1" applyAlignment="1">
      <alignment horizontal="center"/>
    </xf>
    <xf numFmtId="0" fontId="1" fillId="2" borderId="30" xfId="0" applyFont="1" applyFill="1" applyBorder="1"/>
    <xf numFmtId="0" fontId="1" fillId="2" borderId="31" xfId="0" applyFont="1" applyFill="1" applyBorder="1"/>
    <xf numFmtId="0" fontId="4" fillId="2" borderId="20" xfId="0" applyFont="1" applyFill="1" applyBorder="1"/>
    <xf numFmtId="164" fontId="4" fillId="2" borderId="20" xfId="0" applyNumberFormat="1" applyFont="1" applyFill="1" applyBorder="1" applyAlignment="1">
      <alignment vertical="center"/>
    </xf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="90" zoomScaleNormal="90" workbookViewId="0">
      <selection activeCell="H14" sqref="H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61" t="s">
        <v>13</v>
      </c>
      <c r="C1" s="62"/>
      <c r="D1" s="63"/>
      <c r="E1" s="1" t="s">
        <v>10</v>
      </c>
      <c r="F1" s="2"/>
      <c r="G1" s="1"/>
      <c r="H1" s="1"/>
      <c r="I1" s="1" t="s">
        <v>1</v>
      </c>
      <c r="J1" s="3" t="s">
        <v>25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16</v>
      </c>
      <c r="B3" s="5" t="s">
        <v>2</v>
      </c>
      <c r="C3" s="6" t="s">
        <v>11</v>
      </c>
      <c r="D3" s="7" t="s">
        <v>3</v>
      </c>
      <c r="E3" s="7" t="s">
        <v>12</v>
      </c>
      <c r="F3" s="7" t="s">
        <v>4</v>
      </c>
      <c r="G3" s="8" t="s">
        <v>5</v>
      </c>
      <c r="H3" s="7" t="s">
        <v>6</v>
      </c>
      <c r="I3" s="7" t="s">
        <v>7</v>
      </c>
      <c r="J3" s="9" t="s">
        <v>8</v>
      </c>
    </row>
    <row r="4" spans="1:10" x14ac:dyDescent="0.25">
      <c r="A4" s="18" t="s">
        <v>14</v>
      </c>
      <c r="B4" s="36" t="s">
        <v>26</v>
      </c>
      <c r="C4" s="40" t="s">
        <v>27</v>
      </c>
      <c r="D4" s="64" t="s">
        <v>28</v>
      </c>
      <c r="E4" s="11">
        <v>210</v>
      </c>
      <c r="F4" s="65">
        <f>0.21*155</f>
        <v>32.549999999999997</v>
      </c>
      <c r="G4" s="49">
        <f>47*2.1</f>
        <v>98.7</v>
      </c>
      <c r="H4" s="50">
        <f>0.4*2.1</f>
        <v>0.84000000000000008</v>
      </c>
      <c r="I4" s="50">
        <f>0.4*2.1</f>
        <v>0.84000000000000008</v>
      </c>
      <c r="J4" s="51">
        <f>9.8*2.1</f>
        <v>20.580000000000002</v>
      </c>
    </row>
    <row r="5" spans="1:10" x14ac:dyDescent="0.25">
      <c r="A5" s="16"/>
      <c r="B5" s="54" t="s">
        <v>22</v>
      </c>
      <c r="C5" s="55" t="s">
        <v>29</v>
      </c>
      <c r="D5" s="45" t="s">
        <v>30</v>
      </c>
      <c r="E5" s="17">
        <v>100</v>
      </c>
      <c r="F5" s="22">
        <v>32.17</v>
      </c>
      <c r="G5" s="41">
        <v>130.6</v>
      </c>
      <c r="H5" s="41">
        <v>8.4</v>
      </c>
      <c r="I5" s="41">
        <v>7.95</v>
      </c>
      <c r="J5" s="41">
        <v>6.35</v>
      </c>
    </row>
    <row r="6" spans="1:10" x14ac:dyDescent="0.25">
      <c r="A6" s="16"/>
      <c r="B6" s="66" t="s">
        <v>31</v>
      </c>
      <c r="C6" s="24" t="s">
        <v>32</v>
      </c>
      <c r="D6" s="15" t="s">
        <v>33</v>
      </c>
      <c r="E6" s="11">
        <v>150</v>
      </c>
      <c r="F6" s="23">
        <v>17.53</v>
      </c>
      <c r="G6" s="41">
        <f>194.4/0.2*0.15</f>
        <v>145.79999999999998</v>
      </c>
      <c r="H6" s="41">
        <f>4.13/0.2*0.15</f>
        <v>3.0974999999999997</v>
      </c>
      <c r="I6" s="41">
        <f>8/0.2*0.15</f>
        <v>6</v>
      </c>
      <c r="J6" s="42">
        <f>9.1/0.2*0.15</f>
        <v>6.8249999999999984</v>
      </c>
    </row>
    <row r="7" spans="1:10" x14ac:dyDescent="0.25">
      <c r="A7" s="16"/>
      <c r="B7" s="36" t="s">
        <v>15</v>
      </c>
      <c r="C7" s="55" t="s">
        <v>34</v>
      </c>
      <c r="D7" s="15" t="s">
        <v>35</v>
      </c>
      <c r="E7" s="11">
        <v>200</v>
      </c>
      <c r="F7" s="23">
        <v>1.43</v>
      </c>
      <c r="G7" s="47">
        <v>26.8</v>
      </c>
      <c r="H7" s="47">
        <v>0.2</v>
      </c>
      <c r="I7" s="47">
        <v>0</v>
      </c>
      <c r="J7" s="48">
        <v>6.5</v>
      </c>
    </row>
    <row r="8" spans="1:10" x14ac:dyDescent="0.25">
      <c r="A8" s="16"/>
      <c r="B8" s="36" t="s">
        <v>17</v>
      </c>
      <c r="C8" s="37" t="s">
        <v>18</v>
      </c>
      <c r="D8" s="15" t="s">
        <v>19</v>
      </c>
      <c r="E8" s="12">
        <v>30</v>
      </c>
      <c r="F8" s="20">
        <v>2.71</v>
      </c>
      <c r="G8" s="25">
        <v>63</v>
      </c>
      <c r="H8" s="25">
        <v>1.8</v>
      </c>
      <c r="I8" s="25">
        <v>0.3</v>
      </c>
      <c r="J8" s="26">
        <v>12.9</v>
      </c>
    </row>
    <row r="9" spans="1:10" x14ac:dyDescent="0.25">
      <c r="A9" s="56"/>
      <c r="B9" s="36"/>
      <c r="C9" s="40"/>
      <c r="D9" s="15"/>
      <c r="E9" s="43">
        <f>SUM(E4:E8)</f>
        <v>690</v>
      </c>
      <c r="F9" s="19">
        <f>SUM(F4:F8)</f>
        <v>86.39</v>
      </c>
      <c r="G9" s="57">
        <f>SUM(G4:G8)</f>
        <v>464.90000000000003</v>
      </c>
      <c r="H9" s="58">
        <f>SUM(H4:H8)</f>
        <v>14.3375</v>
      </c>
      <c r="I9" s="58">
        <f>SUM(I4:I8)</f>
        <v>15.090000000000002</v>
      </c>
      <c r="J9" s="59">
        <f>SUM(J4:J8)</f>
        <v>53.154999999999994</v>
      </c>
    </row>
    <row r="10" spans="1:10" ht="15.75" thickBot="1" x14ac:dyDescent="0.3">
      <c r="A10" s="13"/>
      <c r="B10" s="38"/>
      <c r="C10" s="39"/>
      <c r="D10" s="14"/>
      <c r="E10" s="30"/>
      <c r="F10" s="21"/>
      <c r="G10" s="31"/>
      <c r="H10" s="32"/>
      <c r="I10" s="32"/>
      <c r="J10" s="33"/>
    </row>
    <row r="11" spans="1:10" x14ac:dyDescent="0.25">
      <c r="A11" s="16" t="s">
        <v>9</v>
      </c>
      <c r="B11" s="10" t="s">
        <v>23</v>
      </c>
      <c r="C11" s="24" t="s">
        <v>36</v>
      </c>
      <c r="D11" s="46" t="s">
        <v>37</v>
      </c>
      <c r="E11" s="11">
        <v>75</v>
      </c>
      <c r="F11" s="22">
        <v>13.25</v>
      </c>
      <c r="G11" s="49">
        <f>995*0.075</f>
        <v>74.625</v>
      </c>
      <c r="H11" s="49">
        <f>17.48*0.075</f>
        <v>1.3109999999999999</v>
      </c>
      <c r="I11" s="50">
        <f>61.81*0.075</f>
        <v>4.6357499999999998</v>
      </c>
      <c r="J11" s="50">
        <f>92.45*0.075</f>
        <v>6.9337499999999999</v>
      </c>
    </row>
    <row r="12" spans="1:10" x14ac:dyDescent="0.25">
      <c r="A12" s="16"/>
      <c r="B12" s="10" t="s">
        <v>20</v>
      </c>
      <c r="C12" s="24" t="s">
        <v>38</v>
      </c>
      <c r="D12" s="45" t="s">
        <v>39</v>
      </c>
      <c r="E12" s="17">
        <v>225</v>
      </c>
      <c r="F12" s="22">
        <v>32.130000000000003</v>
      </c>
      <c r="G12" s="41">
        <v>138.6</v>
      </c>
      <c r="H12" s="41">
        <v>8.3699999999999992</v>
      </c>
      <c r="I12" s="41">
        <v>6.9</v>
      </c>
      <c r="J12" s="42">
        <v>9.6</v>
      </c>
    </row>
    <row r="13" spans="1:10" x14ac:dyDescent="0.25">
      <c r="A13" s="16"/>
      <c r="B13" s="10" t="s">
        <v>24</v>
      </c>
      <c r="C13" s="44" t="s">
        <v>40</v>
      </c>
      <c r="D13" s="67" t="s">
        <v>41</v>
      </c>
      <c r="E13" s="12">
        <v>100</v>
      </c>
      <c r="F13" s="23">
        <v>48.72</v>
      </c>
      <c r="G13" s="68">
        <v>192</v>
      </c>
      <c r="H13" s="68">
        <v>12</v>
      </c>
      <c r="I13" s="68">
        <v>16</v>
      </c>
      <c r="J13" s="69">
        <v>0</v>
      </c>
    </row>
    <row r="14" spans="1:10" x14ac:dyDescent="0.25">
      <c r="A14" s="16"/>
      <c r="B14" s="66" t="s">
        <v>31</v>
      </c>
      <c r="C14" s="24" t="s">
        <v>42</v>
      </c>
      <c r="D14" s="46" t="s">
        <v>43</v>
      </c>
      <c r="E14" s="12">
        <v>150</v>
      </c>
      <c r="F14" s="60">
        <v>9.58</v>
      </c>
      <c r="G14" s="68">
        <v>202</v>
      </c>
      <c r="H14" s="68">
        <v>5.3</v>
      </c>
      <c r="I14" s="68">
        <v>5.5</v>
      </c>
      <c r="J14" s="68">
        <v>32.700000000000003</v>
      </c>
    </row>
    <row r="15" spans="1:10" x14ac:dyDescent="0.25">
      <c r="A15" s="16"/>
      <c r="B15" s="36" t="s">
        <v>15</v>
      </c>
      <c r="C15" s="37" t="s">
        <v>18</v>
      </c>
      <c r="D15" s="15" t="s">
        <v>44</v>
      </c>
      <c r="E15" s="12">
        <v>200</v>
      </c>
      <c r="F15" s="19">
        <f>107*0.2</f>
        <v>21.400000000000002</v>
      </c>
      <c r="G15" s="52">
        <f>21*2</f>
        <v>42</v>
      </c>
      <c r="H15" s="52">
        <v>0</v>
      </c>
      <c r="I15" s="52">
        <v>0</v>
      </c>
      <c r="J15" s="53">
        <v>10.4</v>
      </c>
    </row>
    <row r="16" spans="1:10" x14ac:dyDescent="0.25">
      <c r="A16" s="16"/>
      <c r="B16" s="36" t="s">
        <v>17</v>
      </c>
      <c r="C16" s="37" t="s">
        <v>18</v>
      </c>
      <c r="D16" s="15" t="s">
        <v>19</v>
      </c>
      <c r="E16" s="12">
        <v>30</v>
      </c>
      <c r="F16" s="20">
        <v>2.71</v>
      </c>
      <c r="G16" s="25">
        <v>63</v>
      </c>
      <c r="H16" s="25">
        <v>1.8</v>
      </c>
      <c r="I16" s="25">
        <v>0.3</v>
      </c>
      <c r="J16" s="26">
        <v>12.9</v>
      </c>
    </row>
    <row r="17" spans="1:10" x14ac:dyDescent="0.25">
      <c r="A17" s="16"/>
      <c r="B17" s="36" t="s">
        <v>17</v>
      </c>
      <c r="C17" s="40" t="s">
        <v>18</v>
      </c>
      <c r="D17" s="15" t="s">
        <v>21</v>
      </c>
      <c r="E17" s="70">
        <v>30</v>
      </c>
      <c r="F17" s="19">
        <v>2.67</v>
      </c>
      <c r="G17" s="27">
        <v>57</v>
      </c>
      <c r="H17" s="28">
        <v>1.8</v>
      </c>
      <c r="I17" s="28">
        <v>0.3</v>
      </c>
      <c r="J17" s="29">
        <v>11.4</v>
      </c>
    </row>
    <row r="18" spans="1:10" x14ac:dyDescent="0.25">
      <c r="A18" s="16"/>
      <c r="B18" s="71"/>
      <c r="C18" s="72"/>
      <c r="D18" s="73"/>
      <c r="E18" s="70">
        <f>SUM(E11:E17)</f>
        <v>810</v>
      </c>
      <c r="F18" s="19">
        <f>SUM(F11:F17)</f>
        <v>130.45999999999998</v>
      </c>
      <c r="G18" s="34">
        <f>SUM(G11:G17)</f>
        <v>769.22500000000002</v>
      </c>
      <c r="H18" s="74">
        <f>SUM(H11:H17)</f>
        <v>30.581</v>
      </c>
      <c r="I18" s="74">
        <f>SUM(I11:I17)</f>
        <v>33.635749999999994</v>
      </c>
      <c r="J18" s="35">
        <f>SUM(J11:J17)</f>
        <v>83.933750000000003</v>
      </c>
    </row>
    <row r="19" spans="1:10" ht="15.75" thickBot="1" x14ac:dyDescent="0.3">
      <c r="A19" s="13"/>
      <c r="B19" s="38"/>
      <c r="C19" s="39"/>
      <c r="D19" s="14"/>
      <c r="E19" s="30"/>
      <c r="F19" s="21"/>
      <c r="G19" s="31"/>
      <c r="H19" s="32"/>
      <c r="I19" s="32"/>
      <c r="J19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2023-01-09T22:38:07Z</dcterms:modified>
</cp:coreProperties>
</file>