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19" i="1"/>
  <c r="E10" i="1"/>
  <c r="F19" i="1"/>
  <c r="G14" i="1"/>
  <c r="J12" i="1"/>
  <c r="J19" i="1" s="1"/>
  <c r="I12" i="1"/>
  <c r="I19" i="1" s="1"/>
  <c r="H12" i="1"/>
  <c r="H19" i="1" s="1"/>
  <c r="G12" i="1"/>
  <c r="G19" i="1" s="1"/>
  <c r="J10" i="1"/>
  <c r="H10" i="1"/>
  <c r="F10" i="1"/>
  <c r="J4" i="1"/>
  <c r="I4" i="1"/>
  <c r="I10" i="1" s="1"/>
  <c r="H4" i="1"/>
  <c r="G4" i="1"/>
  <c r="G10" i="1" s="1"/>
  <c r="F4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<sst xmlns="http://schemas.openxmlformats.org/spreadsheetml/2006/main" count="56" uniqueCount="48">
  <si>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</si>
  <si>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</si>
  <si>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</si>
  <si>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</si>
  <si>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</si>
  <si>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</si>
  <si>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</si>
  <si>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</si>
  <si>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</si>
  <si>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</si>
  <si>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</si>
  <si>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</si>
  <si>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</si>
  <si>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</si>
  <si>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</si>
  <si>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</si>
  <si>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</si>
  <si>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</si>
  <si>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</si>
  <si>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</si>
  <si>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</si>
  <si>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</si>
  <si>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</si>
  <si>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</si>
  <si>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гарнир</t>
  </si>
  <si>
    <t>Хлеб  ржано-пшеничный</t>
  </si>
  <si>
    <t>2023-02-10</t>
  </si>
  <si>
    <t>фрукты</t>
  </si>
  <si>
    <t>акт</t>
  </si>
  <si>
    <t>Апельсин</t>
  </si>
  <si>
    <t>№ 260 сб.2011г.</t>
  </si>
  <si>
    <t>Гуляш из свинины</t>
  </si>
  <si>
    <t>№ 302 сб.2011г.</t>
  </si>
  <si>
    <t>Каша гречневая</t>
  </si>
  <si>
    <t>№ 54-2гн-2020</t>
  </si>
  <si>
    <t>Чай с сахаром</t>
  </si>
  <si>
    <t>сладкое</t>
  </si>
  <si>
    <t>Мини-рулет</t>
  </si>
  <si>
    <t>№ 21 сб.2011г.</t>
  </si>
  <si>
    <t>Салат из консервированных огурцов</t>
  </si>
  <si>
    <t>№ 88 сб.2011г.</t>
  </si>
  <si>
    <t>Щи с укропом, птицей отварной</t>
  </si>
  <si>
    <t>№ 279 сб.2011г.</t>
  </si>
  <si>
    <t>Тефтели из говядины с соусом</t>
  </si>
  <si>
    <t>№ 309 сб.2011г.</t>
  </si>
  <si>
    <t>Макаронные изделия отварные</t>
  </si>
  <si>
    <t>КО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</si>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</sst>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18" xfId="2" applyNumberFormat="1" applyFont="1" applyFill="1" applyBorder="1" applyAlignment="1">
      <alignment horizontal="center"/>
    </xf>
    <xf numFmtId="0" fontId="1" fillId="0" borderId="17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6" xfId="0" applyFont="1" applyBorder="1"/>
    <xf numFmtId="0" fontId="4" fillId="2" borderId="2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0" fontId="1" fillId="2" borderId="12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22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0" fontId="1" fillId="0" borderId="16" xfId="0" applyFont="1" applyBorder="1"/>
    <xf numFmtId="0" fontId="1" fillId="0" borderId="12" xfId="0" applyFont="1" applyBorder="1"/>
    <xf numFmtId="0" fontId="4" fillId="2" borderId="21" xfId="0" applyFont="1" applyFill="1" applyBorder="1"/>
    <xf numFmtId="0" fontId="4" fillId="0" borderId="21" xfId="0" applyFont="1" applyBorder="1"/>
    <xf numFmtId="0" fontId="1" fillId="2" borderId="1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vertical="center"/>
    </xf>
    <xf numFmtId="0" fontId="4" fillId="2" borderId="18" xfId="1" applyFont="1" applyFill="1" applyBorder="1"/>
    <xf numFmtId="2" fontId="4" fillId="2" borderId="18" xfId="0" applyNumberFormat="1" applyFont="1" applyFill="1" applyBorder="1" applyAlignment="1">
      <alignment vertical="center"/>
    </xf>
    <xf numFmtId="0" fontId="1" fillId="2" borderId="11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26" xfId="0" applyFont="1" applyBorder="1" applyAlignment="1">
      <alignment horizontal="center"/>
    </xf>
    <xf numFmtId="0" fontId="1" fillId="2" borderId="27" xfId="0" applyFont="1" applyFill="1" applyBorder="1"/>
    <xf numFmtId="164" fontId="1" fillId="0" borderId="21" xfId="0" applyNumberFormat="1" applyFont="1" applyFill="1" applyBorder="1" applyAlignment="1"/>
    <xf numFmtId="164" fontId="4" fillId="0" borderId="25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0" fontId="1" fillId="0" borderId="28" xfId="0" applyFont="1" applyBorder="1"/>
    <xf numFmtId="2" fontId="4" fillId="0" borderId="1" xfId="0" applyNumberFormat="1" applyFont="1" applyFill="1" applyBorder="1" applyAlignment="1">
      <alignment horizontal="right" vertical="center"/>
    </xf>
    <xf numFmtId="0" fontId="1" fillId="2" borderId="24" xfId="0" applyFont="1" applyFill="1" applyBorder="1"/>
    <xf numFmtId="164" fontId="4" fillId="2" borderId="21" xfId="0" applyNumberFormat="1" applyFont="1" applyFill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 vertical="center"/>
    </xf>
    <xf numFmtId="2" fontId="4" fillId="2" borderId="1" xfId="1" applyNumberFormat="1" applyFont="1" applyFill="1" applyBorder="1"/>
    <xf numFmtId="164" fontId="4" fillId="0" borderId="4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 t="s">
        <v>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53" t="s">
        <v>8</v>
      </c>
    </row>
    <row r="4" spans="1:10" x14ac:dyDescent="0.25">
      <c r="A4" s="15" t="s">
        <v>14</v>
      </c>
      <c r="B4" s="9" t="s">
        <v>27</v>
      </c>
      <c r="C4" s="54" t="s">
        <v>28</v>
      </c>
      <c r="D4" s="42" t="s">
        <v>29</v>
      </c>
      <c r="E4" s="16">
        <v>162</v>
      </c>
      <c r="F4" s="20">
        <f>0.162*190</f>
        <v>30.78</v>
      </c>
      <c r="G4" s="55">
        <f>43*1.62</f>
        <v>69.660000000000011</v>
      </c>
      <c r="H4" s="55">
        <f>0.9*1.62</f>
        <v>1.4580000000000002</v>
      </c>
      <c r="I4" s="55">
        <f>0.2*1.62</f>
        <v>0.32400000000000007</v>
      </c>
      <c r="J4" s="56">
        <f>8.1*1.62</f>
        <v>13.122</v>
      </c>
    </row>
    <row r="5" spans="1:10" x14ac:dyDescent="0.25">
      <c r="A5" s="15"/>
      <c r="B5" s="9" t="s">
        <v>23</v>
      </c>
      <c r="C5" s="22" t="s">
        <v>30</v>
      </c>
      <c r="D5" s="42" t="s">
        <v>31</v>
      </c>
      <c r="E5" s="16">
        <v>165</v>
      </c>
      <c r="F5" s="20">
        <v>46.92</v>
      </c>
      <c r="G5" s="57">
        <v>308.89999999999998</v>
      </c>
      <c r="H5" s="57">
        <v>23.8</v>
      </c>
      <c r="I5" s="57">
        <v>13.1</v>
      </c>
      <c r="J5" s="58">
        <v>18.7</v>
      </c>
    </row>
    <row r="6" spans="1:10" x14ac:dyDescent="0.25">
      <c r="A6" s="15"/>
      <c r="B6" s="40" t="s">
        <v>24</v>
      </c>
      <c r="C6" s="22" t="s">
        <v>32</v>
      </c>
      <c r="D6" s="14" t="s">
        <v>33</v>
      </c>
      <c r="E6" s="10">
        <v>150</v>
      </c>
      <c r="F6" s="21">
        <v>12.48</v>
      </c>
      <c r="G6" s="36">
        <v>243.8</v>
      </c>
      <c r="H6" s="36">
        <v>8.6</v>
      </c>
      <c r="I6" s="36">
        <v>6.1</v>
      </c>
      <c r="J6" s="37">
        <v>38.6</v>
      </c>
    </row>
    <row r="7" spans="1:10" x14ac:dyDescent="0.25">
      <c r="A7" s="15"/>
      <c r="B7" s="31" t="s">
        <v>15</v>
      </c>
      <c r="C7" s="59" t="s">
        <v>34</v>
      </c>
      <c r="D7" s="14" t="s">
        <v>35</v>
      </c>
      <c r="E7" s="10">
        <v>200</v>
      </c>
      <c r="F7" s="21">
        <v>1.36</v>
      </c>
      <c r="G7" s="57">
        <v>26.8</v>
      </c>
      <c r="H7" s="57">
        <v>0.2</v>
      </c>
      <c r="I7" s="57">
        <v>0</v>
      </c>
      <c r="J7" s="58">
        <v>6.5</v>
      </c>
    </row>
    <row r="8" spans="1:10" x14ac:dyDescent="0.25">
      <c r="A8" s="15"/>
      <c r="B8" s="31" t="s">
        <v>36</v>
      </c>
      <c r="C8" s="32" t="s">
        <v>18</v>
      </c>
      <c r="D8" s="14" t="s">
        <v>37</v>
      </c>
      <c r="E8" s="10">
        <v>35</v>
      </c>
      <c r="F8" s="21">
        <v>17.75</v>
      </c>
      <c r="G8" s="57">
        <f>390*0.35</f>
        <v>136.5</v>
      </c>
      <c r="H8" s="57">
        <f>5*0.35</f>
        <v>1.75</v>
      </c>
      <c r="I8" s="57">
        <f>15*0.35</f>
        <v>5.25</v>
      </c>
      <c r="J8" s="58">
        <f>59*0.35</f>
        <v>20.65</v>
      </c>
    </row>
    <row r="9" spans="1:10" x14ac:dyDescent="0.25">
      <c r="A9" s="15"/>
      <c r="B9" s="31" t="s">
        <v>17</v>
      </c>
      <c r="C9" s="32" t="s">
        <v>18</v>
      </c>
      <c r="D9" s="14" t="s">
        <v>19</v>
      </c>
      <c r="E9" s="10">
        <v>30</v>
      </c>
      <c r="F9" s="18">
        <v>2.71</v>
      </c>
      <c r="G9" s="23">
        <v>63</v>
      </c>
      <c r="H9" s="23">
        <v>1.8</v>
      </c>
      <c r="I9" s="23">
        <v>0.3</v>
      </c>
      <c r="J9" s="24">
        <v>12.9</v>
      </c>
    </row>
    <row r="10" spans="1:10" x14ac:dyDescent="0.25">
      <c r="A10" s="39"/>
      <c r="B10" s="31"/>
      <c r="C10" s="35"/>
      <c r="D10" s="14"/>
      <c r="E10" s="43">
        <f>SUM(E4:E9)</f>
        <v>742</v>
      </c>
      <c r="F10" s="17">
        <f>SUM(F4:F9)</f>
        <v>112</v>
      </c>
      <c r="G10" s="44">
        <f>SUM(G4:G9)</f>
        <v>848.66</v>
      </c>
      <c r="H10" s="49">
        <f>SUM(H4:H9)</f>
        <v>37.608000000000004</v>
      </c>
      <c r="I10" s="49">
        <f>SUM(I4:I9)</f>
        <v>25.074000000000002</v>
      </c>
      <c r="J10" s="49">
        <f>SUM(J4:J9)</f>
        <v>110.47200000000001</v>
      </c>
    </row>
    <row r="11" spans="1:10" ht="15.75" thickBot="1" x14ac:dyDescent="0.3">
      <c r="A11" s="12"/>
      <c r="B11" s="33"/>
      <c r="C11" s="34"/>
      <c r="D11" s="13"/>
      <c r="E11" s="25"/>
      <c r="F11" s="19"/>
      <c r="G11" s="26"/>
      <c r="H11" s="27"/>
      <c r="I11" s="27"/>
      <c r="J11" s="28"/>
    </row>
    <row r="12" spans="1:10" x14ac:dyDescent="0.25">
      <c r="A12" s="15" t="s">
        <v>9</v>
      </c>
      <c r="B12" s="60" t="s">
        <v>22</v>
      </c>
      <c r="C12" s="22" t="s">
        <v>38</v>
      </c>
      <c r="D12" s="14" t="s">
        <v>39</v>
      </c>
      <c r="E12" s="43">
        <v>60</v>
      </c>
      <c r="F12" s="17">
        <v>17.25</v>
      </c>
      <c r="G12" s="61">
        <f>59.1*0.6</f>
        <v>35.46</v>
      </c>
      <c r="H12" s="61">
        <f>0.848*0.6</f>
        <v>0.50879999999999992</v>
      </c>
      <c r="I12" s="61">
        <f>5*0.6</f>
        <v>3</v>
      </c>
      <c r="J12" s="61">
        <f>2.576*0.6</f>
        <v>1.5456000000000001</v>
      </c>
    </row>
    <row r="13" spans="1:10" x14ac:dyDescent="0.25">
      <c r="A13" s="15"/>
      <c r="B13" s="47" t="s">
        <v>20</v>
      </c>
      <c r="C13" s="62" t="s">
        <v>40</v>
      </c>
      <c r="D13" s="41" t="s">
        <v>41</v>
      </c>
      <c r="E13" s="16">
        <v>227</v>
      </c>
      <c r="F13" s="20">
        <v>20.83</v>
      </c>
      <c r="G13" s="36">
        <v>141.5</v>
      </c>
      <c r="H13" s="36">
        <v>8.1999999999999993</v>
      </c>
      <c r="I13" s="36">
        <v>8.6999999999999993</v>
      </c>
      <c r="J13" s="37">
        <v>6.3</v>
      </c>
    </row>
    <row r="14" spans="1:10" x14ac:dyDescent="0.25">
      <c r="A14" s="15"/>
      <c r="B14" s="47" t="s">
        <v>21</v>
      </c>
      <c r="C14" s="22" t="s">
        <v>42</v>
      </c>
      <c r="D14" s="14" t="s">
        <v>43</v>
      </c>
      <c r="E14" s="10">
        <v>165</v>
      </c>
      <c r="F14" s="21">
        <v>47.87</v>
      </c>
      <c r="G14" s="20">
        <f>0.15*155</f>
        <v>23.25</v>
      </c>
      <c r="H14" s="63">
        <v>12.3</v>
      </c>
      <c r="I14" s="64">
        <v>10.95</v>
      </c>
      <c r="J14" s="64">
        <v>7.5</v>
      </c>
    </row>
    <row r="15" spans="1:10" x14ac:dyDescent="0.25">
      <c r="A15" s="15"/>
      <c r="B15" s="40" t="s">
        <v>24</v>
      </c>
      <c r="C15" s="22" t="s">
        <v>44</v>
      </c>
      <c r="D15" s="14" t="s">
        <v>45</v>
      </c>
      <c r="E15" s="11">
        <v>150</v>
      </c>
      <c r="F15" s="65">
        <v>9.64</v>
      </c>
      <c r="G15" s="38">
        <v>202</v>
      </c>
      <c r="H15" s="38">
        <v>5.3</v>
      </c>
      <c r="I15" s="48">
        <v>5.5</v>
      </c>
      <c r="J15" s="66">
        <v>32.700000000000003</v>
      </c>
    </row>
    <row r="16" spans="1:10" x14ac:dyDescent="0.25">
      <c r="A16" s="15"/>
      <c r="B16" s="31" t="s">
        <v>15</v>
      </c>
      <c r="C16" s="32" t="s">
        <v>46</v>
      </c>
      <c r="D16" s="14" t="s">
        <v>47</v>
      </c>
      <c r="E16" s="11">
        <v>200</v>
      </c>
      <c r="F16" s="17">
        <v>6.34</v>
      </c>
      <c r="G16" s="36">
        <v>105.22</v>
      </c>
      <c r="H16" s="48">
        <v>0.2</v>
      </c>
      <c r="I16" s="48">
        <v>0</v>
      </c>
      <c r="J16" s="66">
        <v>25.73</v>
      </c>
    </row>
    <row r="17" spans="1:10" x14ac:dyDescent="0.25">
      <c r="A17" s="15"/>
      <c r="B17" s="31" t="s">
        <v>17</v>
      </c>
      <c r="C17" s="32" t="s">
        <v>18</v>
      </c>
      <c r="D17" s="14" t="s">
        <v>19</v>
      </c>
      <c r="E17" s="10">
        <v>30</v>
      </c>
      <c r="F17" s="18">
        <v>2.71</v>
      </c>
      <c r="G17" s="23">
        <v>63</v>
      </c>
      <c r="H17" s="23">
        <v>1.8</v>
      </c>
      <c r="I17" s="23">
        <v>0.3</v>
      </c>
      <c r="J17" s="24">
        <v>12.9</v>
      </c>
    </row>
    <row r="18" spans="1:10" x14ac:dyDescent="0.25">
      <c r="A18" s="15"/>
      <c r="B18" s="31" t="s">
        <v>17</v>
      </c>
      <c r="C18" s="32" t="s">
        <v>18</v>
      </c>
      <c r="D18" s="14" t="s">
        <v>25</v>
      </c>
      <c r="E18" s="11">
        <v>30</v>
      </c>
      <c r="F18" s="18">
        <v>2.67</v>
      </c>
      <c r="G18" s="23">
        <v>57</v>
      </c>
      <c r="H18" s="23">
        <v>1.8</v>
      </c>
      <c r="I18" s="23">
        <v>0.3</v>
      </c>
      <c r="J18" s="24">
        <v>11.4</v>
      </c>
    </row>
    <row r="19" spans="1:10" x14ac:dyDescent="0.25">
      <c r="A19" s="15"/>
      <c r="B19" s="9"/>
      <c r="C19" s="35"/>
      <c r="D19" s="45"/>
      <c r="E19" s="11">
        <f>SUM(E12:E18)</f>
        <v>862</v>
      </c>
      <c r="F19" s="17">
        <f>SUM(F12:F18)</f>
        <v>107.30999999999999</v>
      </c>
      <c r="G19" s="29">
        <f>SUM(G12:G18)</f>
        <v>627.43000000000006</v>
      </c>
      <c r="H19" s="46">
        <f>SUM(H12:H18)</f>
        <v>30.108800000000002</v>
      </c>
      <c r="I19" s="46">
        <f>SUM(I12:I18)</f>
        <v>28.75</v>
      </c>
      <c r="J19" s="30">
        <f>SUM(J12:J18)</f>
        <v>98.075600000000023</v>
      </c>
    </row>
    <row r="20" spans="1:10" ht="15.75" thickBot="1" x14ac:dyDescent="0.3">
      <c r="A20" s="12"/>
      <c r="B20" s="33"/>
      <c r="C20" s="34"/>
      <c r="D20" s="13"/>
      <c r="E20" s="25"/>
      <c r="F20" s="19"/>
      <c r="G20" s="26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2023-02-09T05:46:48Z</dcterms:modified>
</cp:coreProperties>
</file>