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1" i="1"/>
  <c r="J13" i="1"/>
  <c r="J19" i="1" s="1"/>
  <c r="I13" i="1"/>
  <c r="I19" i="1" s="1"/>
  <c r="H13" i="1"/>
  <c r="H19" i="1" s="1"/>
  <c r="G13" i="1"/>
  <c r="G19" i="1" s="1"/>
  <c r="F19" i="1"/>
  <c r="F11" i="1"/>
  <c r="J9" i="1"/>
  <c r="I9" i="1"/>
  <c r="H9" i="1"/>
  <c r="G9" i="1"/>
  <c r="F9" i="1"/>
  <c r="J7" i="1"/>
  <c r="I7" i="1"/>
  <c r="H7" i="1"/>
  <c r="G7" i="1"/>
  <c r="J5" i="1"/>
  <c r="I5" i="1"/>
  <c r="H5" i="1"/>
  <c r="G5" i="1"/>
  <c r="J4" i="1"/>
  <c r="J11" i="1" s="1"/>
  <c r="I4" i="1"/>
  <c r="I11" i="1" s="1"/>
  <c r="H4" i="1"/>
  <c r="H11" i="1" s="1"/>
  <c r="G4" i="1"/>
  <c r="G11" i="1" s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<sst xmlns="http://schemas.openxmlformats.org/spreadsheetml/2006/main" count="57" uniqueCount="47">
  <si>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</si>
  <si>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</si>
  <si>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</si>
  <si>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</si>
  <si>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</si>
  <si>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</si>
  <si>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</si>
  <si>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</si>
  <si>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</si>
  <si>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</si>
  <si>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</si>
  <si>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</si>
  <si>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</si>
  <si>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</si>
  <si>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</si>
  <si>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</si>
  <si>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</si>
  <si>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</si>
  <si>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</si>
  <si>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</si>
  <si>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</si>
  <si>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</si>
  <si>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</si>
  <si>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гор.блюдо</t>
  </si>
  <si>
    <t>гарнир</t>
  </si>
  <si>
    <t>Хлеб  ржано-пшеничный</t>
  </si>
  <si>
    <t>№ 54-2гн-2020</t>
  </si>
  <si>
    <t>Чай с сахаром</t>
  </si>
  <si>
    <t>Т.32 сб.1981 г.</t>
  </si>
  <si>
    <t>сладкое</t>
  </si>
  <si>
    <t>№ 309 сб.2011г.</t>
  </si>
  <si>
    <t>Макаронные изделия отварные</t>
  </si>
  <si>
    <t>№ 45 сб.2011г.</t>
  </si>
  <si>
    <t>Салат из свежей капусты</t>
  </si>
  <si>
    <t>№ 268 сб.2011г.</t>
  </si>
  <si>
    <t>Котлета из свинины</t>
  </si>
  <si>
    <t>Чеснок</t>
  </si>
  <si>
    <t>Печенье</t>
  </si>
  <si>
    <t>фрукты</t>
  </si>
  <si>
    <t>акт</t>
  </si>
  <si>
    <t>Яблоко</t>
  </si>
  <si>
    <t>шт.</t>
  </si>
  <si>
    <t>№ 102 сб.2011г.</t>
  </si>
  <si>
    <t>Суп картоф. с горохом, птицей отварной</t>
  </si>
  <si>
    <t>№ 395 сб.2011г.</t>
  </si>
  <si>
    <t>Вареники с картофелем, маслом сливочным</t>
  </si>
  <si>
    <t>2023-02-15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</si>
</sst>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18" xfId="2" applyNumberFormat="1" applyFont="1" applyFill="1" applyBorder="1" applyAlignment="1">
      <alignment horizontal="center"/>
    </xf>
    <xf numFmtId="0" fontId="1" fillId="0" borderId="17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6" xfId="0" applyFont="1" applyBorder="1"/>
    <xf numFmtId="0" fontId="4" fillId="2" borderId="20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0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2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12" xfId="0" applyFont="1" applyFill="1" applyBorder="1"/>
    <xf numFmtId="0" fontId="1" fillId="2" borderId="7" xfId="0" applyFont="1" applyFill="1" applyBorder="1"/>
    <xf numFmtId="0" fontId="1" fillId="2" borderId="13" xfId="0" applyFont="1" applyFill="1" applyBorder="1"/>
    <xf numFmtId="0" fontId="1" fillId="2" borderId="21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0" fontId="1" fillId="0" borderId="16" xfId="0" applyFont="1" applyBorder="1"/>
    <xf numFmtId="0" fontId="1" fillId="0" borderId="12" xfId="0" applyFont="1" applyBorder="1"/>
    <xf numFmtId="0" fontId="4" fillId="0" borderId="20" xfId="0" applyFont="1" applyBorder="1"/>
    <xf numFmtId="0" fontId="1" fillId="2" borderId="1" xfId="0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vertical="center"/>
    </xf>
    <xf numFmtId="0" fontId="1" fillId="2" borderId="11" xfId="0" applyFont="1" applyFill="1" applyBorder="1"/>
    <xf numFmtId="164" fontId="4" fillId="0" borderId="1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left"/>
    </xf>
    <xf numFmtId="164" fontId="4" fillId="0" borderId="4" xfId="0" applyNumberFormat="1" applyFont="1" applyFill="1" applyBorder="1" applyAlignment="1">
      <alignment horizontal="right" vertical="center"/>
    </xf>
    <xf numFmtId="2" fontId="4" fillId="2" borderId="28" xfId="1" applyNumberFormat="1" applyFont="1" applyFill="1" applyBorder="1" applyAlignment="1"/>
    <xf numFmtId="0" fontId="1" fillId="0" borderId="23" xfId="0" applyFont="1" applyBorder="1"/>
    <xf numFmtId="0" fontId="1" fillId="0" borderId="26" xfId="0" applyFont="1" applyBorder="1"/>
    <xf numFmtId="2" fontId="4" fillId="2" borderId="1" xfId="1" applyNumberFormat="1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0" fontId="4" fillId="2" borderId="1" xfId="1" applyFont="1" applyFill="1" applyBorder="1"/>
    <xf numFmtId="164" fontId="4" fillId="2" borderId="2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5" fillId="0" borderId="29" xfId="0" applyFont="1" applyBorder="1"/>
    <xf numFmtId="0" fontId="1" fillId="0" borderId="27" xfId="0" applyFont="1" applyBorder="1"/>
    <xf numFmtId="164" fontId="4" fillId="0" borderId="4" xfId="0" applyNumberFormat="1" applyFont="1" applyFill="1" applyBorder="1" applyAlignment="1">
      <alignment horizontal="right"/>
    </xf>
    <xf numFmtId="0" fontId="5" fillId="0" borderId="17" xfId="0" applyFont="1" applyBorder="1"/>
    <xf numFmtId="0" fontId="1" fillId="2" borderId="30" xfId="0" applyFont="1" applyFill="1" applyBorder="1"/>
    <xf numFmtId="0" fontId="4" fillId="2" borderId="31" xfId="1" applyFont="1" applyFill="1" applyBorder="1"/>
    <xf numFmtId="0" fontId="4" fillId="2" borderId="31" xfId="2" applyNumberFormat="1" applyFont="1" applyFill="1" applyBorder="1" applyAlignment="1">
      <alignment horizontal="center"/>
    </xf>
    <xf numFmtId="2" fontId="4" fillId="2" borderId="31" xfId="1" applyNumberFormat="1" applyFont="1" applyFill="1" applyBorder="1" applyAlignment="1"/>
    <xf numFmtId="164" fontId="4" fillId="2" borderId="32" xfId="0" applyNumberFormat="1" applyFont="1" applyFill="1" applyBorder="1" applyAlignment="1">
      <alignment vertical="center"/>
    </xf>
    <xf numFmtId="2" fontId="4" fillId="2" borderId="31" xfId="0" applyNumberFormat="1" applyFont="1" applyFill="1" applyBorder="1" applyAlignment="1">
      <alignment vertical="center"/>
    </xf>
    <xf numFmtId="164" fontId="4" fillId="2" borderId="33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0" borderId="28" xfId="0" applyFont="1" applyBorder="1"/>
    <xf numFmtId="0" fontId="4" fillId="2" borderId="28" xfId="2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26" xfId="0" applyFont="1" applyFill="1" applyBorder="1"/>
    <xf numFmtId="0" fontId="1" fillId="2" borderId="27" xfId="0" applyFont="1" applyFill="1" applyBorder="1"/>
    <xf numFmtId="0" fontId="4" fillId="2" borderId="28" xfId="1" applyFont="1" applyFill="1" applyBorder="1"/>
    <xf numFmtId="164" fontId="4" fillId="2" borderId="28" xfId="0" applyNumberFormat="1" applyFont="1" applyFill="1" applyBorder="1" applyAlignment="1"/>
    <xf numFmtId="164" fontId="4" fillId="2" borderId="34" xfId="0" applyNumberFormat="1" applyFont="1" applyFill="1" applyBorder="1" applyAlignment="1"/>
    <xf numFmtId="164" fontId="4" fillId="2" borderId="35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4" xfId="0" applyNumberFormat="1" applyFont="1" applyFill="1" applyBorder="1" applyAlignment="1"/>
    <xf numFmtId="165" fontId="4" fillId="2" borderId="28" xfId="1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8" t="s">
        <v>13</v>
      </c>
      <c r="C1" s="69"/>
      <c r="D1" s="70"/>
      <c r="E1" s="1" t="s">
        <v>10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43" t="s">
        <v>8</v>
      </c>
    </row>
    <row r="4" spans="1:10" x14ac:dyDescent="0.25">
      <c r="A4" s="15" t="s">
        <v>14</v>
      </c>
      <c r="B4" s="50" t="s">
        <v>22</v>
      </c>
      <c r="C4" s="58" t="s">
        <v>32</v>
      </c>
      <c r="D4" s="71" t="s">
        <v>33</v>
      </c>
      <c r="E4" s="72">
        <v>75</v>
      </c>
      <c r="F4" s="48">
        <v>7.28</v>
      </c>
      <c r="G4" s="73">
        <f>142.8*0.75</f>
        <v>107.10000000000001</v>
      </c>
      <c r="H4" s="73">
        <f>2.6*0.75</f>
        <v>1.9500000000000002</v>
      </c>
      <c r="I4" s="73">
        <f>10.1*0.75</f>
        <v>7.5749999999999993</v>
      </c>
      <c r="J4" s="74">
        <f>10.3*0.75</f>
        <v>7.7250000000000005</v>
      </c>
    </row>
    <row r="5" spans="1:10" x14ac:dyDescent="0.25">
      <c r="A5" s="15"/>
      <c r="B5" s="9" t="s">
        <v>23</v>
      </c>
      <c r="C5" s="22" t="s">
        <v>34</v>
      </c>
      <c r="D5" s="14" t="s">
        <v>35</v>
      </c>
      <c r="E5" s="10">
        <v>90</v>
      </c>
      <c r="F5" s="21">
        <v>25.93</v>
      </c>
      <c r="G5" s="34">
        <f>301.73*0.9</f>
        <v>271.55700000000002</v>
      </c>
      <c r="H5" s="34">
        <f>18.26*0.9</f>
        <v>16.434000000000001</v>
      </c>
      <c r="I5" s="34">
        <f>18.13*0.96</f>
        <v>17.404799999999998</v>
      </c>
      <c r="J5" s="59">
        <f>16.22*0.96</f>
        <v>15.571199999999997</v>
      </c>
    </row>
    <row r="6" spans="1:10" x14ac:dyDescent="0.25">
      <c r="A6" s="15"/>
      <c r="B6" s="37" t="s">
        <v>24</v>
      </c>
      <c r="C6" s="22" t="s">
        <v>30</v>
      </c>
      <c r="D6" s="14" t="s">
        <v>31</v>
      </c>
      <c r="E6" s="11">
        <v>150</v>
      </c>
      <c r="F6" s="51">
        <v>9.64</v>
      </c>
      <c r="G6" s="35">
        <v>202</v>
      </c>
      <c r="H6" s="35">
        <v>5.3</v>
      </c>
      <c r="I6" s="52">
        <v>5.5</v>
      </c>
      <c r="J6" s="47">
        <v>32.700000000000003</v>
      </c>
    </row>
    <row r="7" spans="1:10" x14ac:dyDescent="0.25">
      <c r="A7" s="15"/>
      <c r="B7" s="9" t="s">
        <v>22</v>
      </c>
      <c r="C7" s="49" t="s">
        <v>28</v>
      </c>
      <c r="D7" s="14" t="s">
        <v>36</v>
      </c>
      <c r="E7" s="11">
        <v>3</v>
      </c>
      <c r="F7" s="17">
        <v>0.61</v>
      </c>
      <c r="G7" s="52">
        <f>149*0.03</f>
        <v>4.47</v>
      </c>
      <c r="H7" s="52">
        <f>6.5*0.03</f>
        <v>0.19500000000000001</v>
      </c>
      <c r="I7" s="52">
        <f>0.5*0.03</f>
        <v>1.4999999999999999E-2</v>
      </c>
      <c r="J7" s="52">
        <f>29.9*0.03</f>
        <v>0.89699999999999991</v>
      </c>
    </row>
    <row r="8" spans="1:10" x14ac:dyDescent="0.25">
      <c r="A8" s="15"/>
      <c r="B8" s="29" t="s">
        <v>15</v>
      </c>
      <c r="C8" s="46" t="s">
        <v>26</v>
      </c>
      <c r="D8" s="14" t="s">
        <v>27</v>
      </c>
      <c r="E8" s="10">
        <v>200</v>
      </c>
      <c r="F8" s="21">
        <v>1.36</v>
      </c>
      <c r="G8" s="44">
        <v>26.8</v>
      </c>
      <c r="H8" s="44">
        <v>0.2</v>
      </c>
      <c r="I8" s="44">
        <v>0</v>
      </c>
      <c r="J8" s="45">
        <v>6.5</v>
      </c>
    </row>
    <row r="9" spans="1:10" x14ac:dyDescent="0.25">
      <c r="A9" s="15"/>
      <c r="B9" s="29" t="s">
        <v>29</v>
      </c>
      <c r="C9" s="30" t="s">
        <v>18</v>
      </c>
      <c r="D9" s="14" t="s">
        <v>37</v>
      </c>
      <c r="E9" s="10">
        <v>50</v>
      </c>
      <c r="F9" s="21">
        <f>0.05*209</f>
        <v>10.450000000000001</v>
      </c>
      <c r="G9" s="35">
        <f>370*0.5</f>
        <v>185</v>
      </c>
      <c r="H9" s="35">
        <f>4.03*0.5</f>
        <v>2.0150000000000001</v>
      </c>
      <c r="I9" s="35">
        <f>3.78*0.5</f>
        <v>1.89</v>
      </c>
      <c r="J9" s="75">
        <f>72.15*0.5</f>
        <v>36.075000000000003</v>
      </c>
    </row>
    <row r="10" spans="1:10" x14ac:dyDescent="0.25">
      <c r="A10" s="15"/>
      <c r="B10" s="29" t="s">
        <v>17</v>
      </c>
      <c r="C10" s="30" t="s">
        <v>18</v>
      </c>
      <c r="D10" s="14" t="s">
        <v>19</v>
      </c>
      <c r="E10" s="10">
        <v>30</v>
      </c>
      <c r="F10" s="18">
        <v>2.71</v>
      </c>
      <c r="G10" s="23">
        <v>63</v>
      </c>
      <c r="H10" s="23">
        <v>1.8</v>
      </c>
      <c r="I10" s="23">
        <v>0.3</v>
      </c>
      <c r="J10" s="24">
        <v>12.9</v>
      </c>
    </row>
    <row r="11" spans="1:10" x14ac:dyDescent="0.25">
      <c r="A11" s="36"/>
      <c r="B11" s="29"/>
      <c r="C11" s="33"/>
      <c r="D11" s="14"/>
      <c r="E11" s="39">
        <f>SUM(E4:E10)</f>
        <v>598</v>
      </c>
      <c r="F11" s="17">
        <f>SUM(F4:F10)</f>
        <v>57.980000000000004</v>
      </c>
      <c r="G11" s="40">
        <f>SUM(G4:G10)</f>
        <v>859.92700000000002</v>
      </c>
      <c r="H11" s="42">
        <f>SUM(H4:H10)</f>
        <v>27.894000000000002</v>
      </c>
      <c r="I11" s="42">
        <f>SUM(I4:I10)</f>
        <v>32.684799999999996</v>
      </c>
      <c r="J11" s="42">
        <f>SUM(J4:J10)</f>
        <v>112.3682</v>
      </c>
    </row>
    <row r="12" spans="1:10" ht="15.75" thickBot="1" x14ac:dyDescent="0.3">
      <c r="A12" s="12"/>
      <c r="B12" s="31"/>
      <c r="C12" s="32"/>
      <c r="D12" s="13"/>
      <c r="E12" s="25"/>
      <c r="F12" s="19"/>
      <c r="G12" s="26"/>
      <c r="H12" s="27"/>
      <c r="I12" s="27"/>
      <c r="J12" s="28"/>
    </row>
    <row r="13" spans="1:10" x14ac:dyDescent="0.25">
      <c r="A13" s="57" t="s">
        <v>9</v>
      </c>
      <c r="B13" s="76" t="s">
        <v>38</v>
      </c>
      <c r="C13" s="77" t="s">
        <v>39</v>
      </c>
      <c r="D13" s="78" t="s">
        <v>40</v>
      </c>
      <c r="E13" s="72" t="s">
        <v>41</v>
      </c>
      <c r="F13" s="84">
        <f>25.58/165</f>
        <v>0.15503030303030302</v>
      </c>
      <c r="G13" s="79">
        <f>47*1.55</f>
        <v>72.850000000000009</v>
      </c>
      <c r="H13" s="79">
        <f>0.4*1.55</f>
        <v>0.62000000000000011</v>
      </c>
      <c r="I13" s="79">
        <f>0.4*1.55</f>
        <v>0.62000000000000011</v>
      </c>
      <c r="J13" s="80">
        <f>9.8*1.55</f>
        <v>15.190000000000001</v>
      </c>
    </row>
    <row r="14" spans="1:10" x14ac:dyDescent="0.25">
      <c r="A14" s="15"/>
      <c r="B14" s="9" t="s">
        <v>20</v>
      </c>
      <c r="C14" s="22" t="s">
        <v>42</v>
      </c>
      <c r="D14" s="38" t="s">
        <v>43</v>
      </c>
      <c r="E14" s="16">
        <v>227</v>
      </c>
      <c r="F14" s="20">
        <v>20.95</v>
      </c>
      <c r="G14" s="81">
        <v>153</v>
      </c>
      <c r="H14" s="82">
        <v>8.24</v>
      </c>
      <c r="I14" s="82">
        <v>8.6999999999999993</v>
      </c>
      <c r="J14" s="83">
        <v>8.6999999999999993</v>
      </c>
    </row>
    <row r="15" spans="1:10" x14ac:dyDescent="0.25">
      <c r="A15" s="15"/>
      <c r="B15" s="41" t="s">
        <v>21</v>
      </c>
      <c r="C15" s="46" t="s">
        <v>44</v>
      </c>
      <c r="D15" s="14" t="s">
        <v>45</v>
      </c>
      <c r="E15" s="10">
        <v>210</v>
      </c>
      <c r="F15" s="21">
        <v>43.11</v>
      </c>
      <c r="G15" s="35">
        <v>341</v>
      </c>
      <c r="H15" s="44">
        <v>12.8</v>
      </c>
      <c r="I15" s="44">
        <v>12.45</v>
      </c>
      <c r="J15" s="45">
        <v>36.049999999999997</v>
      </c>
    </row>
    <row r="16" spans="1:10" x14ac:dyDescent="0.25">
      <c r="A16" s="15"/>
      <c r="B16" s="29" t="s">
        <v>15</v>
      </c>
      <c r="C16" s="46" t="s">
        <v>26</v>
      </c>
      <c r="D16" s="14" t="s">
        <v>27</v>
      </c>
      <c r="E16" s="10">
        <v>200</v>
      </c>
      <c r="F16" s="21">
        <v>1.36</v>
      </c>
      <c r="G16" s="44">
        <v>26.8</v>
      </c>
      <c r="H16" s="44">
        <v>0.2</v>
      </c>
      <c r="I16" s="44">
        <v>0</v>
      </c>
      <c r="J16" s="45">
        <v>6.5</v>
      </c>
    </row>
    <row r="17" spans="1:10" x14ac:dyDescent="0.25">
      <c r="A17" s="15"/>
      <c r="B17" s="29" t="s">
        <v>17</v>
      </c>
      <c r="C17" s="30" t="s">
        <v>18</v>
      </c>
      <c r="D17" s="14" t="s">
        <v>19</v>
      </c>
      <c r="E17" s="10">
        <v>30</v>
      </c>
      <c r="F17" s="18">
        <v>2.71</v>
      </c>
      <c r="G17" s="23">
        <v>63</v>
      </c>
      <c r="H17" s="23">
        <v>1.8</v>
      </c>
      <c r="I17" s="23">
        <v>0.3</v>
      </c>
      <c r="J17" s="24">
        <v>12.9</v>
      </c>
    </row>
    <row r="18" spans="1:10" x14ac:dyDescent="0.25">
      <c r="A18" s="15"/>
      <c r="B18" s="29" t="s">
        <v>17</v>
      </c>
      <c r="C18" s="30" t="s">
        <v>18</v>
      </c>
      <c r="D18" s="14" t="s">
        <v>25</v>
      </c>
      <c r="E18" s="11">
        <v>30</v>
      </c>
      <c r="F18" s="18">
        <v>2.67</v>
      </c>
      <c r="G18" s="23">
        <v>57</v>
      </c>
      <c r="H18" s="23">
        <v>1.8</v>
      </c>
      <c r="I18" s="23">
        <v>0.3</v>
      </c>
      <c r="J18" s="24">
        <v>11.4</v>
      </c>
    </row>
    <row r="19" spans="1:10" x14ac:dyDescent="0.25">
      <c r="A19" s="15"/>
      <c r="B19" s="9"/>
      <c r="C19" s="33"/>
      <c r="D19" s="53"/>
      <c r="E19" s="10"/>
      <c r="F19" s="17">
        <f>SUM(F13:F18)</f>
        <v>70.955030303030298</v>
      </c>
      <c r="G19" s="54">
        <f>SUM(G13:G18)</f>
        <v>713.65</v>
      </c>
      <c r="H19" s="55">
        <f>SUM(H13:H18)</f>
        <v>25.46</v>
      </c>
      <c r="I19" s="55">
        <f>SUM(I13:I18)</f>
        <v>22.37</v>
      </c>
      <c r="J19" s="56">
        <f>SUM(J13:J18)</f>
        <v>90.740000000000009</v>
      </c>
    </row>
    <row r="20" spans="1:10" ht="15.75" thickBot="1" x14ac:dyDescent="0.3">
      <c r="A20" s="60"/>
      <c r="B20" s="12"/>
      <c r="C20" s="61"/>
      <c r="D20" s="62"/>
      <c r="E20" s="63"/>
      <c r="F20" s="64"/>
      <c r="G20" s="65"/>
      <c r="H20" s="66"/>
      <c r="I20" s="66"/>
      <c r="J20" s="6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2023-02-14T05:43:03Z</dcterms:modified>
</cp:coreProperties>
</file>