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I18" i="1" l="1"/>
  <c r="H18" i="1"/>
  <c r="F18" i="1"/>
  <c r="J11" i="1"/>
  <c r="J18" i="1" s="1"/>
  <c r="I11" i="1"/>
  <c r="H11" i="1"/>
  <c r="G11" i="1"/>
  <c r="G18" i="1" s="1"/>
  <c r="J6" i="1"/>
  <c r="I6" i="1"/>
  <c r="H6" i="1"/>
  <c r="G6" i="1"/>
  <c r="G9" i="1" s="1"/>
  <c r="J4" i="1"/>
  <c r="J9" i="1" s="1"/>
  <c r="I4" i="1"/>
  <c r="I9" i="1" s="1"/>
  <c r="H4" i="1"/>
  <c r="H9" i="1" s="1"/>
  <c r="G4" i="1"/>
  <c r="F4" i="1"/>
  <c r="F9" i="1" s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<sst xmlns="http://schemas.openxmlformats.org/spreadsheetml/2006/main" count="54" uniqueCount="46">
  <si>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</si>
  <si>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</si>
  <si>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</si>
  <si>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</si>
  <si>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</si>
  <si>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</si>
  <si>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</si>
  <si>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</si>
  <si>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</si>
  <si>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</si>
  <si>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</si>
  <si>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</si>
  <si>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</si>
  <si>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</si>
  <si>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</si>
  <si>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</si>
  <si>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</si>
  <si>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</si>
  <si>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</si>
  <si>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</si>
  <si>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</si>
  <si>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</si>
  <si>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</si>
  <si>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</si>
  <si>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</si>
  <si>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фрукты</t>
  </si>
  <si>
    <t>акт</t>
  </si>
  <si>
    <t>Мандарин</t>
  </si>
  <si>
    <t>№ 54-3м-2020</t>
  </si>
  <si>
    <t>Голубцы любительские</t>
  </si>
  <si>
    <t>гарнир</t>
  </si>
  <si>
    <t>№ 312 сб.2011г.</t>
  </si>
  <si>
    <t>Картофельное пюре</t>
  </si>
  <si>
    <t>19,42,</t>
  </si>
  <si>
    <t>№ 54-2гн-2020</t>
  </si>
  <si>
    <t>Чай с сахаром</t>
  </si>
  <si>
    <t>№ 42 сб.2011г</t>
  </si>
  <si>
    <t>Салат карт. конс. огурцом,зел. горош.</t>
  </si>
  <si>
    <t>№ 101,241 сб.2011г</t>
  </si>
  <si>
    <t>Суп карт. с крупой греч.,укропом,говяд. отвар.</t>
  </si>
  <si>
    <t>Т.18 сб.1981 г.</t>
  </si>
  <si>
    <t>Сосиска отварная</t>
  </si>
  <si>
    <t>№ 309 сб.2011г.</t>
  </si>
  <si>
    <t>Макаронные изделия отварные</t>
  </si>
  <si>
    <t>Сок</t>
  </si>
  <si>
    <t>2023-04-04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</si>
</sst>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3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6" xfId="0" applyFont="1" applyBorder="1"/>
    <xf numFmtId="0" fontId="1" fillId="2" borderId="27" xfId="0" applyFont="1" applyFill="1" applyBorder="1"/>
    <xf numFmtId="0" fontId="4" fillId="2" borderId="20" xfId="0" applyFont="1" applyFill="1" applyBorder="1"/>
    <xf numFmtId="2" fontId="4" fillId="2" borderId="20" xfId="1" applyNumberFormat="1" applyFont="1" applyFill="1" applyBorder="1" applyAlignment="1"/>
    <xf numFmtId="2" fontId="1" fillId="2" borderId="3" xfId="0" applyNumberFormat="1" applyFont="1" applyFill="1" applyBorder="1" applyAlignment="1">
      <alignment horizontal="left"/>
    </xf>
    <xf numFmtId="0" fontId="1" fillId="0" borderId="18" xfId="0" applyFont="1" applyBorder="1"/>
    <xf numFmtId="0" fontId="4" fillId="2" borderId="5" xfId="2" applyNumberFormat="1" applyFont="1" applyFill="1" applyBorder="1" applyAlignment="1">
      <alignment horizontal="center"/>
    </xf>
    <xf numFmtId="0" fontId="1" fillId="2" borderId="12" xfId="0" applyFont="1" applyFill="1" applyBorder="1"/>
    <xf numFmtId="164" fontId="4" fillId="2" borderId="28" xfId="0" applyNumberFormat="1" applyFont="1" applyFill="1" applyBorder="1" applyAlignment="1"/>
    <xf numFmtId="164" fontId="4" fillId="2" borderId="23" xfId="0" applyNumberFormat="1" applyFont="1" applyFill="1" applyBorder="1" applyAlignment="1"/>
    <xf numFmtId="0" fontId="1" fillId="0" borderId="3" xfId="0" applyFont="1" applyBorder="1"/>
    <xf numFmtId="0" fontId="4" fillId="0" borderId="1" xfId="0" applyFont="1" applyBorder="1"/>
    <xf numFmtId="2" fontId="4" fillId="2" borderId="5" xfId="1" applyNumberFormat="1" applyFont="1" applyFill="1" applyBorder="1" applyAlignment="1"/>
    <xf numFmtId="0" fontId="1" fillId="2" borderId="3" xfId="0" applyFont="1" applyFill="1" applyBorder="1"/>
    <xf numFmtId="0" fontId="1" fillId="2" borderId="29" xfId="0" applyFont="1" applyFill="1" applyBorder="1"/>
    <xf numFmtId="164" fontId="4" fillId="2" borderId="25" xfId="0" applyNumberFormat="1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4" fillId="0" borderId="23" xfId="0" applyFont="1" applyBorder="1"/>
    <xf numFmtId="2" fontId="4" fillId="2" borderId="1" xfId="1" applyNumberFormat="1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4" fillId="2" borderId="32" xfId="1" applyFont="1" applyFill="1" applyBorder="1"/>
    <xf numFmtId="0" fontId="4" fillId="2" borderId="32" xfId="2" applyNumberFormat="1" applyFont="1" applyFill="1" applyBorder="1" applyAlignment="1">
      <alignment horizontal="center"/>
    </xf>
    <xf numFmtId="2" fontId="4" fillId="2" borderId="32" xfId="1" applyNumberFormat="1" applyFont="1" applyFill="1" applyBorder="1" applyAlignment="1"/>
    <xf numFmtId="164" fontId="4" fillId="2" borderId="32" xfId="0" applyNumberFormat="1" applyFont="1" applyFill="1" applyBorder="1" applyAlignment="1"/>
    <xf numFmtId="164" fontId="4" fillId="2" borderId="33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4" fillId="2" borderId="1" xfId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0" borderId="13" xfId="0" applyFont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34" xfId="0" applyFont="1" applyFill="1" applyBorder="1"/>
    <xf numFmtId="164" fontId="4" fillId="2" borderId="21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80" t="s">
        <v>13</v>
      </c>
      <c r="C1" s="81"/>
      <c r="D1" s="82"/>
      <c r="E1" s="1" t="s">
        <v>10</v>
      </c>
      <c r="F1" s="2"/>
      <c r="G1" s="1"/>
      <c r="H1" s="1"/>
      <c r="I1" s="1" t="s">
        <v>1</v>
      </c>
      <c r="J1" s="3" t="s">
        <v>45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8" t="s">
        <v>14</v>
      </c>
      <c r="B4" s="51" t="s">
        <v>25</v>
      </c>
      <c r="C4" s="52" t="s">
        <v>26</v>
      </c>
      <c r="D4" s="53" t="s">
        <v>27</v>
      </c>
      <c r="E4" s="54">
        <v>125</v>
      </c>
      <c r="F4" s="55">
        <f>0.125*230</f>
        <v>28.75</v>
      </c>
      <c r="G4" s="56">
        <f>38*1.2538</f>
        <v>47.644400000000005</v>
      </c>
      <c r="H4" s="56">
        <f>0.8*1.25</f>
        <v>1</v>
      </c>
      <c r="I4" s="56">
        <f>0.2*1.25</f>
        <v>0.25</v>
      </c>
      <c r="J4" s="57">
        <f>7.5*1.25</f>
        <v>9.375</v>
      </c>
    </row>
    <row r="5" spans="1:10" x14ac:dyDescent="0.35">
      <c r="A5" s="16"/>
      <c r="B5" s="38" t="s">
        <v>22</v>
      </c>
      <c r="C5" s="35" t="s">
        <v>28</v>
      </c>
      <c r="D5" s="49" t="s">
        <v>29</v>
      </c>
      <c r="E5" s="17">
        <v>100</v>
      </c>
      <c r="F5" s="21">
        <v>31.65</v>
      </c>
      <c r="G5" s="29">
        <v>130.6</v>
      </c>
      <c r="H5" s="29">
        <v>8.4</v>
      </c>
      <c r="I5" s="29">
        <v>7.95</v>
      </c>
      <c r="J5" s="29">
        <v>6.35</v>
      </c>
    </row>
    <row r="6" spans="1:10" x14ac:dyDescent="0.35">
      <c r="A6" s="36"/>
      <c r="B6" s="38" t="s">
        <v>30</v>
      </c>
      <c r="C6" s="41" t="s">
        <v>31</v>
      </c>
      <c r="D6" s="15" t="s">
        <v>32</v>
      </c>
      <c r="E6" s="11">
        <v>150</v>
      </c>
      <c r="F6" s="22" t="s">
        <v>33</v>
      </c>
      <c r="G6" s="29">
        <f>194.4/0.2*0.15</f>
        <v>145.79999999999998</v>
      </c>
      <c r="H6" s="29">
        <f>4.13/0.2*0.15</f>
        <v>3.0974999999999997</v>
      </c>
      <c r="I6" s="29">
        <f>8/0.2*0.15</f>
        <v>6</v>
      </c>
      <c r="J6" s="30">
        <f>9.1/0.2*0.15</f>
        <v>6.8249999999999984</v>
      </c>
    </row>
    <row r="7" spans="1:10" x14ac:dyDescent="0.35">
      <c r="A7" s="36"/>
      <c r="B7" s="25" t="s">
        <v>15</v>
      </c>
      <c r="C7" s="35" t="s">
        <v>34</v>
      </c>
      <c r="D7" s="15" t="s">
        <v>35</v>
      </c>
      <c r="E7" s="11">
        <v>200</v>
      </c>
      <c r="F7" s="22">
        <v>1.36</v>
      </c>
      <c r="G7" s="58">
        <v>26.8</v>
      </c>
      <c r="H7" s="58">
        <v>0.2</v>
      </c>
      <c r="I7" s="58">
        <v>0</v>
      </c>
      <c r="J7" s="59">
        <v>6.5</v>
      </c>
    </row>
    <row r="8" spans="1:10" x14ac:dyDescent="0.35">
      <c r="A8" s="36"/>
      <c r="B8" s="25" t="s">
        <v>17</v>
      </c>
      <c r="C8" s="26" t="s">
        <v>18</v>
      </c>
      <c r="D8" s="15" t="s">
        <v>19</v>
      </c>
      <c r="E8" s="12">
        <v>30</v>
      </c>
      <c r="F8" s="20">
        <v>2.71</v>
      </c>
      <c r="G8" s="23">
        <v>63</v>
      </c>
      <c r="H8" s="23">
        <v>1.8</v>
      </c>
      <c r="I8" s="23">
        <v>0.3</v>
      </c>
      <c r="J8" s="24">
        <v>12.9</v>
      </c>
    </row>
    <row r="9" spans="1:10" x14ac:dyDescent="0.35">
      <c r="A9" s="36"/>
      <c r="B9" s="25"/>
      <c r="C9" s="44"/>
      <c r="D9" s="15"/>
      <c r="E9" s="60">
        <f>SUM(E4:E8)</f>
        <v>605</v>
      </c>
      <c r="F9" s="19">
        <f>SUM(F4:F8)</f>
        <v>64.47</v>
      </c>
      <c r="G9" s="61">
        <f>SUM(G4:G8)</f>
        <v>413.84440000000001</v>
      </c>
      <c r="H9" s="62">
        <f>SUM(H4:H8)</f>
        <v>14.4975</v>
      </c>
      <c r="I9" s="62">
        <f>SUM(I4:I8)</f>
        <v>14.5</v>
      </c>
      <c r="J9" s="63">
        <f>SUM(J4:J8)</f>
        <v>41.949999999999996</v>
      </c>
    </row>
    <row r="10" spans="1:10" ht="15" thickBot="1" x14ac:dyDescent="0.4">
      <c r="A10" s="13"/>
      <c r="B10" s="27"/>
      <c r="C10" s="28"/>
      <c r="D10" s="14"/>
      <c r="E10" s="64"/>
      <c r="F10" s="43"/>
      <c r="G10" s="65"/>
      <c r="H10" s="66"/>
      <c r="I10" s="66"/>
      <c r="J10" s="67"/>
    </row>
    <row r="11" spans="1:10" x14ac:dyDescent="0.35">
      <c r="A11" s="16" t="s">
        <v>9</v>
      </c>
      <c r="B11" s="10" t="s">
        <v>23</v>
      </c>
      <c r="C11" s="41" t="s">
        <v>36</v>
      </c>
      <c r="D11" s="42" t="s">
        <v>37</v>
      </c>
      <c r="E11" s="11">
        <v>60</v>
      </c>
      <c r="F11" s="21">
        <v>11.56</v>
      </c>
      <c r="G11" s="39">
        <f>995*0.075</f>
        <v>74.625</v>
      </c>
      <c r="H11" s="39">
        <f>17.48*0.075</f>
        <v>1.3109999999999999</v>
      </c>
      <c r="I11" s="40">
        <f>61.81*0.075</f>
        <v>4.6357499999999998</v>
      </c>
      <c r="J11" s="40">
        <f>92.45*0.075</f>
        <v>6.9337499999999999</v>
      </c>
    </row>
    <row r="12" spans="1:10" x14ac:dyDescent="0.35">
      <c r="A12" s="36"/>
      <c r="B12" s="10" t="s">
        <v>20</v>
      </c>
      <c r="C12" s="41" t="s">
        <v>38</v>
      </c>
      <c r="D12" s="49" t="s">
        <v>39</v>
      </c>
      <c r="E12" s="17">
        <v>227</v>
      </c>
      <c r="F12" s="21">
        <v>32.130000000000003</v>
      </c>
      <c r="G12" s="29">
        <v>138.6</v>
      </c>
      <c r="H12" s="29">
        <v>8.3699999999999992</v>
      </c>
      <c r="I12" s="29">
        <v>6.9</v>
      </c>
      <c r="J12" s="30">
        <v>9.6</v>
      </c>
    </row>
    <row r="13" spans="1:10" x14ac:dyDescent="0.35">
      <c r="A13" s="36"/>
      <c r="B13" s="10" t="s">
        <v>24</v>
      </c>
      <c r="C13" s="31" t="s">
        <v>40</v>
      </c>
      <c r="D13" s="68" t="s">
        <v>41</v>
      </c>
      <c r="E13" s="12">
        <v>100</v>
      </c>
      <c r="F13" s="22">
        <v>48.72</v>
      </c>
      <c r="G13" s="69">
        <v>192</v>
      </c>
      <c r="H13" s="69">
        <v>12</v>
      </c>
      <c r="I13" s="69">
        <v>16</v>
      </c>
      <c r="J13" s="70">
        <v>0</v>
      </c>
    </row>
    <row r="14" spans="1:10" x14ac:dyDescent="0.35">
      <c r="A14" s="36"/>
      <c r="B14" s="71" t="s">
        <v>30</v>
      </c>
      <c r="C14" s="41" t="s">
        <v>42</v>
      </c>
      <c r="D14" s="42" t="s">
        <v>43</v>
      </c>
      <c r="E14" s="12">
        <v>150</v>
      </c>
      <c r="F14" s="50">
        <v>9.64</v>
      </c>
      <c r="G14" s="69">
        <v>202</v>
      </c>
      <c r="H14" s="69">
        <v>5.3</v>
      </c>
      <c r="I14" s="69">
        <v>5.5</v>
      </c>
      <c r="J14" s="69">
        <v>32.700000000000003</v>
      </c>
    </row>
    <row r="15" spans="1:10" x14ac:dyDescent="0.35">
      <c r="A15" s="36"/>
      <c r="B15" s="25" t="s">
        <v>15</v>
      </c>
      <c r="C15" s="26" t="s">
        <v>18</v>
      </c>
      <c r="D15" s="15" t="s">
        <v>44</v>
      </c>
      <c r="E15" s="11">
        <v>200</v>
      </c>
      <c r="F15" s="22">
        <v>21.4</v>
      </c>
      <c r="G15" s="29">
        <v>92.2</v>
      </c>
      <c r="H15" s="29">
        <v>0</v>
      </c>
      <c r="I15" s="29">
        <v>0</v>
      </c>
      <c r="J15" s="29">
        <v>23</v>
      </c>
    </row>
    <row r="16" spans="1:10" x14ac:dyDescent="0.35">
      <c r="A16" s="36"/>
      <c r="B16" s="25" t="s">
        <v>17</v>
      </c>
      <c r="C16" s="26" t="s">
        <v>18</v>
      </c>
      <c r="D16" s="15" t="s">
        <v>19</v>
      </c>
      <c r="E16" s="12">
        <v>30</v>
      </c>
      <c r="F16" s="20">
        <v>2.71</v>
      </c>
      <c r="G16" s="23">
        <v>63</v>
      </c>
      <c r="H16" s="23">
        <v>1.8</v>
      </c>
      <c r="I16" s="23">
        <v>0.3</v>
      </c>
      <c r="J16" s="24">
        <v>12.9</v>
      </c>
    </row>
    <row r="17" spans="1:10" x14ac:dyDescent="0.35">
      <c r="A17" s="36"/>
      <c r="B17" s="32" t="s">
        <v>17</v>
      </c>
      <c r="C17" s="44" t="s">
        <v>18</v>
      </c>
      <c r="D17" s="15" t="s">
        <v>21</v>
      </c>
      <c r="E17" s="72">
        <v>30</v>
      </c>
      <c r="F17" s="19">
        <v>2.67</v>
      </c>
      <c r="G17" s="73">
        <v>57</v>
      </c>
      <c r="H17" s="74">
        <v>1.8</v>
      </c>
      <c r="I17" s="74">
        <v>0.3</v>
      </c>
      <c r="J17" s="75">
        <v>11.4</v>
      </c>
    </row>
    <row r="18" spans="1:10" x14ac:dyDescent="0.35">
      <c r="A18" s="36"/>
      <c r="B18" s="25"/>
      <c r="C18" s="76"/>
      <c r="D18" s="33"/>
      <c r="E18" s="72">
        <f>SUM(E11:E17)</f>
        <v>797</v>
      </c>
      <c r="F18" s="34">
        <f>SUM(F11:F17)</f>
        <v>128.82999999999998</v>
      </c>
      <c r="G18" s="77">
        <f>SUM(G11:G17)</f>
        <v>819.42500000000007</v>
      </c>
      <c r="H18" s="78">
        <f>SUM(H11:H17)</f>
        <v>30.581</v>
      </c>
      <c r="I18" s="78">
        <f>SUM(I11:I17)</f>
        <v>33.635749999999994</v>
      </c>
      <c r="J18" s="79">
        <f>SUM(J11:J17)</f>
        <v>96.533750000000012</v>
      </c>
    </row>
    <row r="19" spans="1:10" ht="15" thickBot="1" x14ac:dyDescent="0.4">
      <c r="A19" s="13"/>
      <c r="B19" s="13"/>
      <c r="C19" s="45"/>
      <c r="D19" s="14"/>
      <c r="E19" s="37"/>
      <c r="F19" s="43"/>
      <c r="G19" s="46"/>
      <c r="H19" s="47"/>
      <c r="I19" s="47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2023-04-03T10:58:21Z</dcterms:modified>
</cp:coreProperties>
</file>