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ownloads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9" i="1"/>
  <c r="F19" i="1"/>
  <c r="J12" i="1"/>
  <c r="J19" i="1" s="1"/>
  <c r="I12" i="1"/>
  <c r="I19" i="1" s="1"/>
  <c r="H12" i="1"/>
  <c r="H19" i="1" s="1"/>
  <c r="G12" i="1"/>
  <c r="H10" i="1"/>
  <c r="F10" i="1"/>
  <c r="J8" i="1"/>
  <c r="I8" i="1"/>
  <c r="H8" i="1"/>
  <c r="G8" i="1"/>
  <c r="J6" i="1"/>
  <c r="I6" i="1"/>
  <c r="H6" i="1"/>
  <c r="G6" i="1"/>
  <c r="J5" i="1"/>
  <c r="I5" i="1"/>
  <c r="I10" i="1" s="1"/>
  <c r="H5" i="1"/>
  <c r="G5" i="1"/>
  <c r="J4" i="1"/>
  <c r="J10" i="1" s="1"/>
  <c r="G4" i="1"/>
  <c r="G10" i="1" s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<sst xmlns="http://schemas.openxmlformats.org/spreadsheetml/2006/main" count="56" uniqueCount="47">
  <si>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</si>
  <si>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</si>
  <si>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</si>
  <si>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</si>
  <si>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</si>
  <si>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</si>
  <si>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</si>
  <si>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</si>
  <si>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</si>
  <si>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</si>
  <si>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</si>
  <si>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</si>
  <si>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</si>
  <si>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</si>
  <si>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</si>
  <si>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</si>
  <si>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</si>
  <si>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</si>
  <si>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</si>
  <si>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</si>
  <si>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</si>
  <si>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</si>
  <si>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</si>
  <si>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</si>
  <si>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</si>
  <si>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КО</t>
  </si>
  <si>
    <t>2 блюдо</t>
  </si>
  <si>
    <t>гарнир</t>
  </si>
  <si>
    <t>№ 302 сб.2011г.</t>
  </si>
  <si>
    <t>Каша гречневая</t>
  </si>
  <si>
    <t>Огурец консервированный</t>
  </si>
  <si>
    <t>№ 235 сб.2011г.</t>
  </si>
  <si>
    <t xml:space="preserve">Шницель рыбный </t>
  </si>
  <si>
    <t>№ 312 сб.2011г.</t>
  </si>
  <si>
    <t>Картофельное пюре</t>
  </si>
  <si>
    <t>№ 54-3гн-2020</t>
  </si>
  <si>
    <t>Чай с сахаром, лимоном</t>
  </si>
  <si>
    <t>сладкое</t>
  </si>
  <si>
    <t>Конфеты "Чио рио"</t>
  </si>
  <si>
    <t>№ 45 сб.2011г.</t>
  </si>
  <si>
    <t>Салат из свежей капусты</t>
  </si>
  <si>
    <t>№ 104,105 сб.2011г.</t>
  </si>
  <si>
    <t>Суп картоф. с   мясн. фрикад.</t>
  </si>
  <si>
    <t>№ 268 сб.2011г.</t>
  </si>
  <si>
    <t>Биточки из свинины</t>
  </si>
  <si>
    <t>Напиток брусничный</t>
  </si>
  <si>
    <t>2023-09-25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</si>
</sst>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5" fillId="0" borderId="26" xfId="0" applyFont="1" applyBorder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30" xfId="1" applyNumberFormat="1" applyFont="1" applyFill="1" applyBorder="1" applyAlignment="1"/>
    <xf numFmtId="0" fontId="4" fillId="2" borderId="30" xfId="2" applyNumberFormat="1" applyFont="1" applyFill="1" applyBorder="1" applyAlignment="1">
      <alignment horizontal="center"/>
    </xf>
    <xf numFmtId="0" fontId="1" fillId="0" borderId="27" xfId="0" applyFont="1" applyBorder="1"/>
    <xf numFmtId="0" fontId="4" fillId="2" borderId="23" xfId="2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4" fillId="0" borderId="1" xfId="0" applyFont="1" applyBorder="1"/>
    <xf numFmtId="164" fontId="4" fillId="2" borderId="33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2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0" fillId="0" borderId="34" xfId="0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28" xfId="0" applyFont="1" applyBorder="1"/>
    <xf numFmtId="0" fontId="1" fillId="0" borderId="29" xfId="0" applyFont="1" applyBorder="1"/>
    <xf numFmtId="0" fontId="4" fillId="0" borderId="30" xfId="0" applyFont="1" applyBorder="1"/>
    <xf numFmtId="164" fontId="4" fillId="0" borderId="3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22</v>
      </c>
      <c r="C4" s="48" t="s">
        <v>24</v>
      </c>
      <c r="D4" s="52" t="s">
        <v>30</v>
      </c>
      <c r="E4" s="11">
        <v>75</v>
      </c>
      <c r="F4" s="19">
        <v>24.84</v>
      </c>
      <c r="G4" s="53">
        <f>12*0.5</f>
        <v>6</v>
      </c>
      <c r="H4" s="54">
        <v>0</v>
      </c>
      <c r="I4" s="54">
        <v>0</v>
      </c>
      <c r="J4" s="55">
        <f>3*0.5</f>
        <v>1.5</v>
      </c>
    </row>
    <row r="5" spans="1:10" x14ac:dyDescent="0.25">
      <c r="A5" s="16"/>
      <c r="B5" s="43" t="s">
        <v>23</v>
      </c>
      <c r="C5" s="40" t="s">
        <v>31</v>
      </c>
      <c r="D5" s="15" t="s">
        <v>32</v>
      </c>
      <c r="E5" s="49">
        <v>100</v>
      </c>
      <c r="F5" s="19">
        <v>42.04</v>
      </c>
      <c r="G5" s="41">
        <f>165</f>
        <v>165</v>
      </c>
      <c r="H5" s="41">
        <f>15.84</f>
        <v>15.84</v>
      </c>
      <c r="I5" s="41">
        <f>6.12</f>
        <v>6.12</v>
      </c>
      <c r="J5" s="42">
        <f>3.87</f>
        <v>3.87</v>
      </c>
    </row>
    <row r="6" spans="1:10" x14ac:dyDescent="0.25">
      <c r="A6" s="16"/>
      <c r="B6" s="23" t="s">
        <v>27</v>
      </c>
      <c r="C6" s="40" t="s">
        <v>33</v>
      </c>
      <c r="D6" s="15" t="s">
        <v>34</v>
      </c>
      <c r="E6" s="11">
        <v>150</v>
      </c>
      <c r="F6" s="20">
        <v>19.420000000000002</v>
      </c>
      <c r="G6" s="41">
        <f>194.4/0.2*0.15</f>
        <v>145.79999999999998</v>
      </c>
      <c r="H6" s="41">
        <f>4.13/0.2*0.15</f>
        <v>3.0974999999999997</v>
      </c>
      <c r="I6" s="41">
        <f>8/0.2*0.15</f>
        <v>6</v>
      </c>
      <c r="J6" s="42">
        <f>9.1/0.2*0.15</f>
        <v>6.8249999999999984</v>
      </c>
    </row>
    <row r="7" spans="1:10" x14ac:dyDescent="0.25">
      <c r="A7" s="16"/>
      <c r="B7" s="23" t="s">
        <v>15</v>
      </c>
      <c r="C7" s="56" t="s">
        <v>35</v>
      </c>
      <c r="D7" s="15" t="s">
        <v>36</v>
      </c>
      <c r="E7" s="11">
        <v>207</v>
      </c>
      <c r="F7" s="20">
        <v>3.2</v>
      </c>
      <c r="G7" s="44">
        <v>27.9</v>
      </c>
      <c r="H7" s="44">
        <v>0.3</v>
      </c>
      <c r="I7" s="44">
        <v>0</v>
      </c>
      <c r="J7" s="45">
        <v>6.7</v>
      </c>
    </row>
    <row r="8" spans="1:10" x14ac:dyDescent="0.25">
      <c r="A8" s="16"/>
      <c r="B8" s="23" t="s">
        <v>37</v>
      </c>
      <c r="C8" s="29" t="s">
        <v>18</v>
      </c>
      <c r="D8" s="15" t="s">
        <v>38</v>
      </c>
      <c r="E8" s="12">
        <v>30</v>
      </c>
      <c r="F8" s="20">
        <v>21.3</v>
      </c>
      <c r="G8" s="44">
        <f>520*0.3</f>
        <v>156</v>
      </c>
      <c r="H8" s="44">
        <f>3.5*0.3</f>
        <v>1.05</v>
      </c>
      <c r="I8" s="44">
        <f>30*0.3</f>
        <v>9</v>
      </c>
      <c r="J8" s="45">
        <f>58*0.3</f>
        <v>17.399999999999999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11">
        <v>30</v>
      </c>
      <c r="F9" s="18">
        <v>2.71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23"/>
      <c r="C10" s="24"/>
      <c r="D10" s="15"/>
      <c r="E10" s="11">
        <f t="shared" ref="E10:J10" si="0">SUM(E4:E9)</f>
        <v>592</v>
      </c>
      <c r="F10" s="28">
        <f t="shared" si="0"/>
        <v>113.50999999999999</v>
      </c>
      <c r="G10" s="36">
        <f t="shared" si="0"/>
        <v>563.69999999999993</v>
      </c>
      <c r="H10" s="37">
        <f t="shared" si="0"/>
        <v>22.087500000000002</v>
      </c>
      <c r="I10" s="37">
        <f t="shared" si="0"/>
        <v>21.42</v>
      </c>
      <c r="J10" s="38">
        <f t="shared" si="0"/>
        <v>49.195</v>
      </c>
    </row>
    <row r="11" spans="1:10" ht="15.75" thickBot="1" x14ac:dyDescent="0.3">
      <c r="A11" s="57"/>
      <c r="B11" s="25"/>
      <c r="C11" s="26"/>
      <c r="D11" s="14"/>
      <c r="E11" s="30"/>
      <c r="F11" s="58"/>
      <c r="G11" s="59"/>
      <c r="H11" s="60"/>
      <c r="I11" s="60"/>
      <c r="J11" s="61"/>
    </row>
    <row r="12" spans="1:10" x14ac:dyDescent="0.25">
      <c r="A12" s="16" t="s">
        <v>9</v>
      </c>
      <c r="B12" s="62" t="s">
        <v>22</v>
      </c>
      <c r="C12" s="63" t="s">
        <v>39</v>
      </c>
      <c r="D12" s="64" t="s">
        <v>40</v>
      </c>
      <c r="E12" s="47">
        <v>70</v>
      </c>
      <c r="F12" s="46">
        <v>6.31</v>
      </c>
      <c r="G12" s="65">
        <f>142.8*0.75</f>
        <v>107.10000000000001</v>
      </c>
      <c r="H12" s="65">
        <f>2.6*0.75</f>
        <v>1.9500000000000002</v>
      </c>
      <c r="I12" s="65">
        <f>10.1*0.75</f>
        <v>7.5749999999999993</v>
      </c>
      <c r="J12" s="66">
        <f>10.3*0.75</f>
        <v>7.7250000000000005</v>
      </c>
    </row>
    <row r="13" spans="1:10" x14ac:dyDescent="0.25">
      <c r="A13" s="31"/>
      <c r="B13" s="43" t="s">
        <v>20</v>
      </c>
      <c r="C13" s="67" t="s">
        <v>41</v>
      </c>
      <c r="D13" s="39" t="s">
        <v>42</v>
      </c>
      <c r="E13" s="49">
        <v>220</v>
      </c>
      <c r="F13" s="19">
        <v>24.47</v>
      </c>
      <c r="G13" s="50">
        <v>129</v>
      </c>
      <c r="H13" s="50">
        <v>8.6</v>
      </c>
      <c r="I13" s="50">
        <v>4.3</v>
      </c>
      <c r="J13" s="51">
        <v>13.9</v>
      </c>
    </row>
    <row r="14" spans="1:10" x14ac:dyDescent="0.25">
      <c r="A14" s="31"/>
      <c r="B14" s="10" t="s">
        <v>26</v>
      </c>
      <c r="C14" s="40" t="s">
        <v>43</v>
      </c>
      <c r="D14" s="15" t="s">
        <v>44</v>
      </c>
      <c r="E14" s="11">
        <v>90</v>
      </c>
      <c r="F14" s="20">
        <v>25.92</v>
      </c>
      <c r="G14" s="41">
        <v>271.60000000000002</v>
      </c>
      <c r="H14" s="41">
        <v>16.399999999999999</v>
      </c>
      <c r="I14" s="41">
        <v>16.3</v>
      </c>
      <c r="J14" s="41">
        <v>14.6</v>
      </c>
    </row>
    <row r="15" spans="1:10" x14ac:dyDescent="0.25">
      <c r="A15" s="27"/>
      <c r="B15" s="23" t="s">
        <v>27</v>
      </c>
      <c r="C15" s="29" t="s">
        <v>28</v>
      </c>
      <c r="D15" s="15" t="s">
        <v>29</v>
      </c>
      <c r="E15" s="11">
        <v>130</v>
      </c>
      <c r="F15" s="20">
        <v>9.31</v>
      </c>
      <c r="G15" s="44">
        <v>243.8</v>
      </c>
      <c r="H15" s="44">
        <v>8.6</v>
      </c>
      <c r="I15" s="44">
        <v>6.1</v>
      </c>
      <c r="J15" s="45">
        <v>38.6</v>
      </c>
    </row>
    <row r="16" spans="1:10" x14ac:dyDescent="0.25">
      <c r="A16" s="27"/>
      <c r="B16" s="23" t="s">
        <v>15</v>
      </c>
      <c r="C16" s="56" t="s">
        <v>25</v>
      </c>
      <c r="D16" s="15" t="s">
        <v>45</v>
      </c>
      <c r="E16" s="11">
        <v>200</v>
      </c>
      <c r="F16" s="20">
        <v>11.46</v>
      </c>
      <c r="G16" s="41">
        <v>88.2</v>
      </c>
      <c r="H16" s="41">
        <v>0.68</v>
      </c>
      <c r="I16" s="41">
        <v>0</v>
      </c>
      <c r="J16" s="42">
        <v>20.7</v>
      </c>
    </row>
    <row r="17" spans="1:10" x14ac:dyDescent="0.25">
      <c r="A17" s="27"/>
      <c r="B17" s="23" t="s">
        <v>17</v>
      </c>
      <c r="C17" s="29" t="s">
        <v>18</v>
      </c>
      <c r="D17" s="15" t="s">
        <v>19</v>
      </c>
      <c r="E17" s="11">
        <v>30</v>
      </c>
      <c r="F17" s="18">
        <v>2.71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27"/>
      <c r="B18" s="23" t="s">
        <v>17</v>
      </c>
      <c r="C18" s="24" t="s">
        <v>18</v>
      </c>
      <c r="D18" s="15" t="s">
        <v>21</v>
      </c>
      <c r="E18" s="12">
        <v>30</v>
      </c>
      <c r="F18" s="18">
        <v>2.67</v>
      </c>
      <c r="G18" s="21">
        <v>57</v>
      </c>
      <c r="H18" s="21">
        <v>1.8</v>
      </c>
      <c r="I18" s="21">
        <v>0.3</v>
      </c>
      <c r="J18" s="22">
        <v>11.4</v>
      </c>
    </row>
    <row r="19" spans="1:10" x14ac:dyDescent="0.25">
      <c r="A19" s="27"/>
      <c r="B19" s="23"/>
      <c r="C19" s="24"/>
      <c r="D19" s="15"/>
      <c r="E19" s="12">
        <f t="shared" ref="E19:J19" si="1">SUM(E12:E18)</f>
        <v>770</v>
      </c>
      <c r="F19" s="28">
        <f t="shared" si="1"/>
        <v>82.85</v>
      </c>
      <c r="G19" s="21">
        <f t="shared" si="1"/>
        <v>959.7</v>
      </c>
      <c r="H19" s="21">
        <f t="shared" si="1"/>
        <v>39.829999999999991</v>
      </c>
      <c r="I19" s="21">
        <f t="shared" si="1"/>
        <v>34.874999999999993</v>
      </c>
      <c r="J19" s="22">
        <f t="shared" si="1"/>
        <v>119.82500000000002</v>
      </c>
    </row>
    <row r="20" spans="1:10" ht="15.75" thickBot="1" x14ac:dyDescent="0.3">
      <c r="A20" s="13"/>
      <c r="B20" s="25"/>
      <c r="C20" s="26"/>
      <c r="D20" s="14"/>
      <c r="E20" s="30"/>
      <c r="F20" s="32"/>
      <c r="G20" s="33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2023-09-28T00:35:07Z</dcterms:modified>
</cp:coreProperties>
</file>