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J19" i="1"/>
  <c r="I19" i="1"/>
  <c r="H19" i="1"/>
  <c r="G19" i="1"/>
  <c r="J13" i="1"/>
  <c r="I13" i="1"/>
  <c r="H13" i="1"/>
  <c r="G13" i="1"/>
  <c r="F13" i="1"/>
  <c r="J12" i="1"/>
  <c r="I12" i="1"/>
  <c r="H12" i="1"/>
  <c r="G12" i="1"/>
  <c r="F12" i="1"/>
  <c r="F19" i="1" s="1"/>
  <c r="J10" i="1"/>
  <c r="F10" i="1"/>
  <c r="J8" i="1"/>
  <c r="I8" i="1"/>
  <c r="H8" i="1"/>
  <c r="G8" i="1"/>
  <c r="J6" i="1"/>
  <c r="I6" i="1"/>
  <c r="H6" i="1"/>
  <c r="G6" i="1"/>
  <c r="J4" i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<sst xmlns="http://schemas.openxmlformats.org/spreadsheetml/2006/main" count="56" uniqueCount="44">
  <si>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</si>
  <si>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</si>
  <si>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</si>
  <si>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</si>
  <si>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</si>
  <si>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</si>
  <si>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</si>
  <si>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</si>
  <si>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</si>
  <si>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</si>
  <si>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</si>
  <si>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</si>
  <si>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</si>
  <si>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</si>
  <si>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</si>
  <si>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</si>
  <si>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</si>
  <si>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</si>
  <si>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</si>
  <si>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</si>
  <si>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</si>
  <si>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</si>
  <si>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</si>
  <si>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</si>
  <si>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фрукты</t>
  </si>
  <si>
    <t>акт</t>
  </si>
  <si>
    <t>Яблоко</t>
  </si>
  <si>
    <t>№ 209 сб.2011г.</t>
  </si>
  <si>
    <t>Яйцо варёное</t>
  </si>
  <si>
    <t>№ 54-3г-2020</t>
  </si>
  <si>
    <t>Макароны с сыром</t>
  </si>
  <si>
    <t>№ 54-7хн-2020</t>
  </si>
  <si>
    <t>Компот из с/ф</t>
  </si>
  <si>
    <t>Рогалик с повидлом</t>
  </si>
  <si>
    <t>Груша</t>
  </si>
  <si>
    <t>Т.32 сб.1981 г.</t>
  </si>
  <si>
    <t>Помидор свежий</t>
  </si>
  <si>
    <t>№ 104,105 сб.2011г.</t>
  </si>
  <si>
    <t>Суп картоф. с укропом,мясными фрикадельками</t>
  </si>
  <si>
    <t>№ 54-12м-2020</t>
  </si>
  <si>
    <t>Плов из птицы</t>
  </si>
  <si>
    <t>№ 54-2гн-2020</t>
  </si>
  <si>
    <t>Чай с сахаром</t>
  </si>
  <si>
    <t>2023-10-17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</si>
</sst>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8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1" fillId="0" borderId="13" xfId="0" applyFont="1" applyBorder="1"/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0" fontId="4" fillId="2" borderId="20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2" borderId="29" xfId="0" applyFont="1" applyFill="1" applyBorder="1"/>
    <xf numFmtId="2" fontId="1" fillId="2" borderId="32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4" fillId="2" borderId="20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3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3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1" fillId="0" borderId="0" xfId="0" applyFont="1" applyBorder="1"/>
    <xf numFmtId="0" fontId="4" fillId="2" borderId="23" xfId="0" applyFont="1" applyFill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30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0" fontId="4" fillId="2" borderId="30" xfId="2" applyNumberFormat="1" applyFont="1" applyFill="1" applyBorder="1" applyAlignment="1">
      <alignment horizontal="center"/>
    </xf>
    <xf numFmtId="0" fontId="1" fillId="2" borderId="35" xfId="0" applyFont="1" applyFill="1" applyBorder="1"/>
    <xf numFmtId="0" fontId="4" fillId="2" borderId="30" xfId="0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7" t="s">
        <v>13</v>
      </c>
      <c r="C1" s="68"/>
      <c r="D1" s="69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63" t="s">
        <v>24</v>
      </c>
      <c r="C4" s="64" t="s">
        <v>25</v>
      </c>
      <c r="D4" s="70" t="s">
        <v>26</v>
      </c>
      <c r="E4" s="71">
        <v>170</v>
      </c>
      <c r="F4" s="72">
        <v>28.39</v>
      </c>
      <c r="G4" s="73">
        <f>43*1.7</f>
        <v>73.099999999999994</v>
      </c>
      <c r="H4" s="73">
        <f>0.9*1.7</f>
        <v>1.53</v>
      </c>
      <c r="I4" s="73">
        <f>0.2*1.7</f>
        <v>0.34</v>
      </c>
      <c r="J4" s="74">
        <f>8.1*1.7</f>
        <v>13.77</v>
      </c>
    </row>
    <row r="5" spans="1:10" x14ac:dyDescent="0.35">
      <c r="A5" s="16"/>
      <c r="B5" s="10" t="s">
        <v>23</v>
      </c>
      <c r="C5" s="31" t="s">
        <v>27</v>
      </c>
      <c r="D5" s="59" t="s">
        <v>28</v>
      </c>
      <c r="E5" s="17">
        <v>53</v>
      </c>
      <c r="F5" s="60">
        <v>17.12</v>
      </c>
      <c r="G5" s="30">
        <v>56.6</v>
      </c>
      <c r="H5" s="30">
        <v>4.8</v>
      </c>
      <c r="I5" s="30">
        <v>4</v>
      </c>
      <c r="J5" s="58">
        <v>0.3</v>
      </c>
    </row>
    <row r="6" spans="1:10" x14ac:dyDescent="0.35">
      <c r="A6" s="16"/>
      <c r="B6" s="10" t="s">
        <v>22</v>
      </c>
      <c r="C6" s="75" t="s">
        <v>29</v>
      </c>
      <c r="D6" s="76" t="s">
        <v>30</v>
      </c>
      <c r="E6" s="11">
        <v>200</v>
      </c>
      <c r="F6" s="22">
        <v>23.07</v>
      </c>
      <c r="G6" s="30">
        <f>280.8/0.2*0.195</f>
        <v>273.78000000000003</v>
      </c>
      <c r="H6" s="30">
        <f>10.53/0.2*1.95</f>
        <v>102.66749999999998</v>
      </c>
      <c r="I6" s="30">
        <f>9.6/0.2*1.95</f>
        <v>93.59999999999998</v>
      </c>
      <c r="J6" s="58">
        <f>38.13/0.2*1.95</f>
        <v>371.76749999999998</v>
      </c>
    </row>
    <row r="7" spans="1:10" x14ac:dyDescent="0.35">
      <c r="A7" s="16"/>
      <c r="B7" s="41" t="s">
        <v>15</v>
      </c>
      <c r="C7" s="65" t="s">
        <v>31</v>
      </c>
      <c r="D7" s="42" t="s">
        <v>32</v>
      </c>
      <c r="E7" s="11">
        <v>200</v>
      </c>
      <c r="F7" s="19">
        <v>6.7</v>
      </c>
      <c r="G7" s="77">
        <v>93.2</v>
      </c>
      <c r="H7" s="77">
        <v>0.6</v>
      </c>
      <c r="I7" s="77">
        <v>0</v>
      </c>
      <c r="J7" s="78">
        <v>22.7</v>
      </c>
    </row>
    <row r="8" spans="1:10" x14ac:dyDescent="0.35">
      <c r="A8" s="16"/>
      <c r="B8" s="10" t="s">
        <v>15</v>
      </c>
      <c r="C8" s="27" t="s">
        <v>18</v>
      </c>
      <c r="D8" s="59" t="s">
        <v>33</v>
      </c>
      <c r="E8" s="17">
        <v>120</v>
      </c>
      <c r="F8" s="60">
        <v>32.69</v>
      </c>
      <c r="G8" s="61">
        <f>315.1*1.2</f>
        <v>378.12</v>
      </c>
      <c r="H8" s="61">
        <f>4.4*1.2</f>
        <v>5.28</v>
      </c>
      <c r="I8" s="61">
        <f>17.5*1.2</f>
        <v>21</v>
      </c>
      <c r="J8" s="62">
        <f>39.9*1.2</f>
        <v>47.879999999999995</v>
      </c>
    </row>
    <row r="9" spans="1:10" x14ac:dyDescent="0.35">
      <c r="A9" s="36"/>
      <c r="B9" s="26" t="s">
        <v>17</v>
      </c>
      <c r="C9" s="27" t="s">
        <v>18</v>
      </c>
      <c r="D9" s="15" t="s">
        <v>19</v>
      </c>
      <c r="E9" s="11">
        <v>30</v>
      </c>
      <c r="F9" s="20">
        <v>2.84</v>
      </c>
      <c r="G9" s="23">
        <v>63</v>
      </c>
      <c r="H9" s="23">
        <v>1.8</v>
      </c>
      <c r="I9" s="23">
        <v>0.3</v>
      </c>
      <c r="J9" s="24">
        <v>12.9</v>
      </c>
    </row>
    <row r="10" spans="1:10" x14ac:dyDescent="0.35">
      <c r="A10" s="36"/>
      <c r="B10" s="32"/>
      <c r="C10" s="34"/>
      <c r="D10" s="66"/>
      <c r="E10" s="12">
        <f>SUM(E4:E9)</f>
        <v>773</v>
      </c>
      <c r="F10" s="19">
        <f>SUM(F4:F9)</f>
        <v>110.81000000000002</v>
      </c>
      <c r="G10" s="37">
        <f>SUM(G4:G9)</f>
        <v>937.8</v>
      </c>
      <c r="H10" s="38">
        <f>SUM(H4:H9)</f>
        <v>116.67749999999997</v>
      </c>
      <c r="I10" s="38">
        <f>SUM(I4:I9)</f>
        <v>119.23999999999998</v>
      </c>
      <c r="J10" s="39">
        <f>SUM(J4:J9)</f>
        <v>469.31749999999994</v>
      </c>
    </row>
    <row r="11" spans="1:10" ht="15" thickBot="1" x14ac:dyDescent="0.4">
      <c r="A11" s="13"/>
      <c r="B11" s="28"/>
      <c r="C11" s="29"/>
      <c r="D11" s="14"/>
      <c r="E11" s="25"/>
      <c r="F11" s="53"/>
      <c r="G11" s="54"/>
      <c r="H11" s="55"/>
      <c r="I11" s="55"/>
      <c r="J11" s="56"/>
    </row>
    <row r="12" spans="1:10" x14ac:dyDescent="0.35">
      <c r="A12" s="16" t="s">
        <v>9</v>
      </c>
      <c r="B12" s="26" t="s">
        <v>24</v>
      </c>
      <c r="C12" s="65" t="s">
        <v>25</v>
      </c>
      <c r="D12" s="76" t="s">
        <v>34</v>
      </c>
      <c r="E12" s="17">
        <v>260</v>
      </c>
      <c r="F12" s="19">
        <f>0.26*185</f>
        <v>48.1</v>
      </c>
      <c r="G12" s="79">
        <f>47*2.6</f>
        <v>122.2</v>
      </c>
      <c r="H12" s="80">
        <f>0.4*2.6</f>
        <v>1.04</v>
      </c>
      <c r="I12" s="80">
        <f>0.3*2.6</f>
        <v>0.78</v>
      </c>
      <c r="J12" s="81">
        <f>10.3*2.6</f>
        <v>26.78</v>
      </c>
    </row>
    <row r="13" spans="1:10" x14ac:dyDescent="0.35">
      <c r="A13" s="16"/>
      <c r="B13" s="10" t="s">
        <v>23</v>
      </c>
      <c r="C13" s="31" t="s">
        <v>35</v>
      </c>
      <c r="D13" s="76" t="s">
        <v>36</v>
      </c>
      <c r="E13" s="82">
        <v>100</v>
      </c>
      <c r="F13" s="21">
        <f>10.2*1.89</f>
        <v>19.277999999999999</v>
      </c>
      <c r="G13" s="44">
        <f>23</f>
        <v>23</v>
      </c>
      <c r="H13" s="45">
        <f>1.1</f>
        <v>1.1000000000000001</v>
      </c>
      <c r="I13" s="45">
        <f>0.2</f>
        <v>0.2</v>
      </c>
      <c r="J13" s="46">
        <f>3.8</f>
        <v>3.8</v>
      </c>
    </row>
    <row r="14" spans="1:10" x14ac:dyDescent="0.35">
      <c r="A14" s="16"/>
      <c r="B14" s="40" t="s">
        <v>20</v>
      </c>
      <c r="C14" s="83" t="s">
        <v>37</v>
      </c>
      <c r="D14" s="84" t="s">
        <v>38</v>
      </c>
      <c r="E14" s="17">
        <v>222</v>
      </c>
      <c r="F14" s="21">
        <v>24.98</v>
      </c>
      <c r="G14" s="30">
        <v>129</v>
      </c>
      <c r="H14" s="30">
        <v>8.64</v>
      </c>
      <c r="I14" s="30">
        <v>4.32</v>
      </c>
      <c r="J14" s="58">
        <v>13.92</v>
      </c>
    </row>
    <row r="15" spans="1:10" x14ac:dyDescent="0.35">
      <c r="A15" s="16"/>
      <c r="B15" s="40" t="s">
        <v>22</v>
      </c>
      <c r="C15" s="65" t="s">
        <v>39</v>
      </c>
      <c r="D15" s="42" t="s">
        <v>40</v>
      </c>
      <c r="E15" s="11">
        <v>200</v>
      </c>
      <c r="F15" s="21">
        <v>59.74</v>
      </c>
      <c r="G15" s="43">
        <v>314.60000000000002</v>
      </c>
      <c r="H15" s="43">
        <v>27.3</v>
      </c>
      <c r="I15" s="43">
        <v>8.1</v>
      </c>
      <c r="J15" s="58">
        <v>33.200000000000003</v>
      </c>
    </row>
    <row r="16" spans="1:10" x14ac:dyDescent="0.35">
      <c r="A16" s="16"/>
      <c r="B16" s="26" t="s">
        <v>15</v>
      </c>
      <c r="C16" s="65" t="s">
        <v>41</v>
      </c>
      <c r="D16" s="15" t="s">
        <v>42</v>
      </c>
      <c r="E16" s="11">
        <v>200</v>
      </c>
      <c r="F16" s="22">
        <v>1.41</v>
      </c>
      <c r="G16" s="33">
        <v>26.8</v>
      </c>
      <c r="H16" s="33">
        <v>0.2</v>
      </c>
      <c r="I16" s="33">
        <v>0</v>
      </c>
      <c r="J16" s="85">
        <v>6.5</v>
      </c>
    </row>
    <row r="17" spans="1:10" x14ac:dyDescent="0.35">
      <c r="A17" s="16"/>
      <c r="B17" s="26" t="s">
        <v>17</v>
      </c>
      <c r="C17" s="27" t="s">
        <v>18</v>
      </c>
      <c r="D17" s="15" t="s">
        <v>19</v>
      </c>
      <c r="E17" s="12">
        <v>30</v>
      </c>
      <c r="F17" s="20">
        <v>2.84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35">
      <c r="A18" s="16"/>
      <c r="B18" s="26" t="s">
        <v>17</v>
      </c>
      <c r="C18" s="48" t="s">
        <v>18</v>
      </c>
      <c r="D18" s="57" t="s">
        <v>21</v>
      </c>
      <c r="E18" s="86">
        <v>30</v>
      </c>
      <c r="F18" s="19">
        <v>2.81</v>
      </c>
      <c r="G18" s="49">
        <v>57</v>
      </c>
      <c r="H18" s="50">
        <v>1.8</v>
      </c>
      <c r="I18" s="50">
        <v>0.3</v>
      </c>
      <c r="J18" s="51">
        <v>11.4</v>
      </c>
    </row>
    <row r="19" spans="1:10" x14ac:dyDescent="0.35">
      <c r="A19" s="16"/>
      <c r="B19" s="32"/>
      <c r="C19" s="34"/>
      <c r="D19" s="47"/>
      <c r="E19" s="35">
        <f>SUM(E12:E18)</f>
        <v>1042</v>
      </c>
      <c r="F19" s="52">
        <f>SUM(F12:F18)</f>
        <v>159.15800000000002</v>
      </c>
      <c r="G19" s="37">
        <f>SUM(G12:G18)</f>
        <v>735.59999999999991</v>
      </c>
      <c r="H19" s="38">
        <f>SUM(H12:H18)</f>
        <v>41.879999999999995</v>
      </c>
      <c r="I19" s="38">
        <f>SUM(I12:I18)</f>
        <v>14.000000000000002</v>
      </c>
      <c r="J19" s="39">
        <f>SUM(J12:J18)</f>
        <v>108.50000000000001</v>
      </c>
    </row>
    <row r="20" spans="1:10" ht="15" thickBot="1" x14ac:dyDescent="0.4">
      <c r="A20" s="13"/>
      <c r="B20" s="28"/>
      <c r="C20" s="29"/>
      <c r="D20" s="14"/>
      <c r="E20" s="25"/>
      <c r="F20" s="53"/>
      <c r="G20" s="54"/>
      <c r="H20" s="55"/>
      <c r="I20" s="55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2023-10-16T18:53:44Z</dcterms:modified>
</cp:coreProperties>
</file>