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G21" i="1"/>
  <c r="J18" i="1"/>
  <c r="I18" i="1"/>
  <c r="H18" i="1"/>
  <c r="H21" i="1" s="1"/>
  <c r="G18" i="1"/>
  <c r="F14" i="1"/>
  <c r="J13" i="1"/>
  <c r="J21" i="1" s="1"/>
  <c r="I13" i="1"/>
  <c r="I21" i="1" s="1"/>
  <c r="H13" i="1"/>
  <c r="G13" i="1"/>
  <c r="F13" i="1"/>
  <c r="F21" i="1" s="1"/>
  <c r="J11" i="1"/>
  <c r="F11" i="1"/>
  <c r="J9" i="1"/>
  <c r="I9" i="1"/>
  <c r="H9" i="1"/>
  <c r="G9" i="1"/>
  <c r="J6" i="1"/>
  <c r="I6" i="1"/>
  <c r="H6" i="1"/>
  <c r="G6" i="1"/>
  <c r="J5" i="1"/>
  <c r="I5" i="1"/>
  <c r="H5" i="1"/>
  <c r="G5" i="1"/>
  <c r="J4" i="1"/>
  <c r="I4" i="1"/>
  <c r="I11" i="1" s="1"/>
  <c r="H4" i="1"/>
  <c r="H11" i="1" s="1"/>
  <c r="G4" i="1"/>
  <c r="G11" i="1" s="1"/>
</calcChain>
</file>

<file path=xl/sharedStrings.xml><?xml version="1.0" encoding="utf-8"?>
<sst xmlns="http://schemas.openxmlformats.org/spreadsheetml/2006/main" count="62" uniqueCount="49">
  <si>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</si>
  <si>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</si>
  <si>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</si>
  <si>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</si>
  <si>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</si>
  <si>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</si>
  <si>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</si>
  <si>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</si>
  <si>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</si>
  <si>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</si>
  <si>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</si>
  <si>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</si>
  <si>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</si>
  <si>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</si>
  <si>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</si>
  <si>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</si>
  <si>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</si>
  <si>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</si>
  <si>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</si>
  <si>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</si>
  <si>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</si>
  <si>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</si>
  <si>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</si>
  <si>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</si>
  <si>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</si>
  <si>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</si>
  <si>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</si>
  <si>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Огурец свежий</t>
  </si>
  <si>
    <t>№ 88,241 сб.2011г.</t>
  </si>
  <si>
    <t>сладкое</t>
  </si>
  <si>
    <t>Биойогурт</t>
  </si>
  <si>
    <t>Салат из болгарского перца</t>
  </si>
  <si>
    <t>№ 269 сб.2011г.</t>
  </si>
  <si>
    <t>Котлета особая</t>
  </si>
  <si>
    <t>№ 302 сб.2011г.</t>
  </si>
  <si>
    <t>Каша гречневая</t>
  </si>
  <si>
    <t>№ 54-26гн-2020</t>
  </si>
  <si>
    <t>Чай с облепихой,мёдом</t>
  </si>
  <si>
    <t>Булочка утренняя к чаю творожная</t>
  </si>
  <si>
    <t>фрукты</t>
  </si>
  <si>
    <t>акт</t>
  </si>
  <si>
    <t>Киви</t>
  </si>
  <si>
    <t>Щи с укропом,говядиной отварной</t>
  </si>
  <si>
    <t>№ 392 сб.2011г.</t>
  </si>
  <si>
    <t>Пельмени отварные с маслом сливочным</t>
  </si>
  <si>
    <t>№ 54-2гн-2020</t>
  </si>
  <si>
    <t>Чай с сахаром</t>
  </si>
  <si>
    <t>Конфета "Обыкновенное чудо"</t>
  </si>
  <si>
    <t>2023-10-19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</si>
</sst>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0" fontId="4" fillId="0" borderId="23" xfId="0" applyFont="1" applyBorder="1"/>
    <xf numFmtId="2" fontId="6" fillId="0" borderId="1" xfId="0" applyNumberFormat="1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1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1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0" fontId="1" fillId="0" borderId="32" xfId="0" applyFont="1" applyBorder="1"/>
    <xf numFmtId="0" fontId="1" fillId="2" borderId="28" xfId="0" applyFont="1" applyFill="1" applyBorder="1"/>
    <xf numFmtId="2" fontId="4" fillId="2" borderId="23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0" xfId="0" applyFont="1" applyFill="1" applyBorder="1"/>
    <xf numFmtId="2" fontId="1" fillId="2" borderId="3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D8" sqref="D8: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29</v>
      </c>
      <c r="C4" s="24" t="s">
        <v>18</v>
      </c>
      <c r="D4" s="48" t="s">
        <v>30</v>
      </c>
      <c r="E4" s="66">
        <v>450</v>
      </c>
      <c r="F4" s="67">
        <v>100.35</v>
      </c>
      <c r="G4" s="68">
        <f>57*4.5</f>
        <v>256.5</v>
      </c>
      <c r="H4" s="68">
        <f>3.3*4.5</f>
        <v>14.85</v>
      </c>
      <c r="I4" s="68">
        <f>2.5*4.5</f>
        <v>11.25</v>
      </c>
      <c r="J4" s="69">
        <f>5.3*4.5</f>
        <v>23.849999999999998</v>
      </c>
    </row>
    <row r="5" spans="1:10" x14ac:dyDescent="0.25">
      <c r="A5" s="16"/>
      <c r="B5" s="10" t="s">
        <v>22</v>
      </c>
      <c r="C5" s="70" t="s">
        <v>24</v>
      </c>
      <c r="D5" s="71" t="s">
        <v>31</v>
      </c>
      <c r="E5" s="38">
        <v>65</v>
      </c>
      <c r="F5" s="19">
        <v>18.84</v>
      </c>
      <c r="G5" s="40">
        <f>27*0.55+0.1*899</f>
        <v>104.75</v>
      </c>
      <c r="H5" s="41">
        <f>1.3*0.55</f>
        <v>0.71500000000000008</v>
      </c>
      <c r="I5" s="41">
        <f>0.1*0.55+0.1*99.9</f>
        <v>10.045000000000002</v>
      </c>
      <c r="J5" s="42">
        <f>5.3*0.55</f>
        <v>2.915</v>
      </c>
    </row>
    <row r="6" spans="1:10" x14ac:dyDescent="0.25">
      <c r="A6" s="16"/>
      <c r="B6" s="10" t="s">
        <v>23</v>
      </c>
      <c r="C6" s="29" t="s">
        <v>32</v>
      </c>
      <c r="D6" s="39" t="s">
        <v>33</v>
      </c>
      <c r="E6" s="11">
        <v>90</v>
      </c>
      <c r="F6" s="72">
        <v>43.29</v>
      </c>
      <c r="G6" s="51">
        <f>271.56</f>
        <v>271.56</v>
      </c>
      <c r="H6" s="51">
        <f>16.44</f>
        <v>16.440000000000001</v>
      </c>
      <c r="I6" s="51">
        <f>16.32</f>
        <v>16.32</v>
      </c>
      <c r="J6" s="51">
        <f>14.6</f>
        <v>14.6</v>
      </c>
    </row>
    <row r="7" spans="1:10" x14ac:dyDescent="0.25">
      <c r="A7" s="16"/>
      <c r="B7" s="52" t="s">
        <v>26</v>
      </c>
      <c r="C7" s="35" t="s">
        <v>34</v>
      </c>
      <c r="D7" s="15" t="s">
        <v>35</v>
      </c>
      <c r="E7" s="50">
        <v>150</v>
      </c>
      <c r="F7" s="20">
        <v>10.65</v>
      </c>
      <c r="G7" s="73">
        <v>243.8</v>
      </c>
      <c r="H7" s="73">
        <v>8.6</v>
      </c>
      <c r="I7" s="73">
        <v>6.1</v>
      </c>
      <c r="J7" s="74">
        <v>38.6</v>
      </c>
    </row>
    <row r="8" spans="1:10" x14ac:dyDescent="0.25">
      <c r="A8" s="16"/>
      <c r="B8" s="23" t="s">
        <v>15</v>
      </c>
      <c r="C8" s="75" t="s">
        <v>36</v>
      </c>
      <c r="D8" s="15" t="s">
        <v>37</v>
      </c>
      <c r="E8" s="11">
        <v>200</v>
      </c>
      <c r="F8" s="20">
        <v>8.44</v>
      </c>
      <c r="G8" s="73">
        <v>41.6</v>
      </c>
      <c r="H8" s="73">
        <v>0.4</v>
      </c>
      <c r="I8" s="73">
        <v>0.4</v>
      </c>
      <c r="J8" s="74">
        <v>9.1999999999999993</v>
      </c>
    </row>
    <row r="9" spans="1:10" x14ac:dyDescent="0.25">
      <c r="A9" s="16"/>
      <c r="B9" s="23" t="s">
        <v>17</v>
      </c>
      <c r="C9" s="24" t="s">
        <v>18</v>
      </c>
      <c r="D9" s="15" t="s">
        <v>38</v>
      </c>
      <c r="E9" s="11">
        <v>90</v>
      </c>
      <c r="F9" s="20">
        <v>22.67</v>
      </c>
      <c r="G9" s="76">
        <f>555*0.9</f>
        <v>499.5</v>
      </c>
      <c r="H9" s="76">
        <f>15*0.9</f>
        <v>13.5</v>
      </c>
      <c r="I9" s="76">
        <f>12*0.9</f>
        <v>10.8</v>
      </c>
      <c r="J9" s="77">
        <f>97*0.9</f>
        <v>87.3</v>
      </c>
    </row>
    <row r="10" spans="1:10" x14ac:dyDescent="0.25">
      <c r="A10" s="27"/>
      <c r="B10" s="23" t="s">
        <v>17</v>
      </c>
      <c r="C10" s="24" t="s">
        <v>18</v>
      </c>
      <c r="D10" s="15" t="s">
        <v>19</v>
      </c>
      <c r="E10" s="11">
        <v>30</v>
      </c>
      <c r="F10" s="18">
        <v>2.84</v>
      </c>
      <c r="G10" s="21">
        <v>63</v>
      </c>
      <c r="H10" s="21">
        <v>1.8</v>
      </c>
      <c r="I10" s="21">
        <v>0.3</v>
      </c>
      <c r="J10" s="22">
        <v>12.9</v>
      </c>
    </row>
    <row r="11" spans="1:10" x14ac:dyDescent="0.25">
      <c r="A11" s="27"/>
      <c r="B11" s="55"/>
      <c r="C11" s="56"/>
      <c r="D11" s="78"/>
      <c r="E11" s="12">
        <f>SUM(E4:E10)</f>
        <v>1075</v>
      </c>
      <c r="F11" s="28">
        <f>SUM(F4:F10)</f>
        <v>207.08</v>
      </c>
      <c r="G11" s="31">
        <f>SUM(G4:G10)</f>
        <v>1480.71</v>
      </c>
      <c r="H11" s="32">
        <f>SUM(H4:H10)</f>
        <v>56.305</v>
      </c>
      <c r="I11" s="32">
        <f>SUM(I4:I10)</f>
        <v>55.215000000000003</v>
      </c>
      <c r="J11" s="33">
        <f>SUM(J4:J10)</f>
        <v>189.36500000000001</v>
      </c>
    </row>
    <row r="12" spans="1:10" ht="15.75" thickBot="1" x14ac:dyDescent="0.3">
      <c r="A12" s="13"/>
      <c r="B12" s="25"/>
      <c r="C12" s="26"/>
      <c r="D12" s="14"/>
      <c r="E12" s="30"/>
      <c r="F12" s="43"/>
      <c r="G12" s="44"/>
      <c r="H12" s="45"/>
      <c r="I12" s="45"/>
      <c r="J12" s="46"/>
    </row>
    <row r="13" spans="1:10" x14ac:dyDescent="0.25">
      <c r="A13" s="16" t="s">
        <v>9</v>
      </c>
      <c r="B13" s="10" t="s">
        <v>39</v>
      </c>
      <c r="C13" s="79" t="s">
        <v>40</v>
      </c>
      <c r="D13" s="48" t="s">
        <v>41</v>
      </c>
      <c r="E13" s="38">
        <v>117</v>
      </c>
      <c r="F13" s="67">
        <f>0.117*235</f>
        <v>27.495000000000001</v>
      </c>
      <c r="G13" s="68">
        <f>47*1.17</f>
        <v>54.989999999999995</v>
      </c>
      <c r="H13" s="68">
        <f>0.8*1.17</f>
        <v>0.93599999999999994</v>
      </c>
      <c r="I13" s="68">
        <f>0.4*1.17</f>
        <v>0.46799999999999997</v>
      </c>
      <c r="J13" s="69">
        <f>8.1*1.17</f>
        <v>9.4769999999999985</v>
      </c>
    </row>
    <row r="14" spans="1:10" ht="15.75" x14ac:dyDescent="0.25">
      <c r="A14" s="16"/>
      <c r="B14" s="10" t="s">
        <v>22</v>
      </c>
      <c r="C14" s="70" t="s">
        <v>24</v>
      </c>
      <c r="D14" s="48" t="s">
        <v>27</v>
      </c>
      <c r="E14" s="38">
        <v>50</v>
      </c>
      <c r="F14" s="19">
        <f>5.1*3.05</f>
        <v>15.554999999999998</v>
      </c>
      <c r="G14" s="49">
        <v>7.1</v>
      </c>
      <c r="H14" s="49">
        <v>0.4</v>
      </c>
      <c r="I14" s="49">
        <v>0</v>
      </c>
      <c r="J14" s="49">
        <v>1.9</v>
      </c>
    </row>
    <row r="15" spans="1:10" x14ac:dyDescent="0.25">
      <c r="A15" s="16"/>
      <c r="B15" s="37" t="s">
        <v>20</v>
      </c>
      <c r="C15" s="47" t="s">
        <v>28</v>
      </c>
      <c r="D15" s="34" t="s">
        <v>42</v>
      </c>
      <c r="E15" s="38">
        <v>227</v>
      </c>
      <c r="F15" s="19">
        <v>33.43</v>
      </c>
      <c r="G15" s="36">
        <v>141.5</v>
      </c>
      <c r="H15" s="36">
        <v>8.1999999999999993</v>
      </c>
      <c r="I15" s="36">
        <v>8.6999999999999993</v>
      </c>
      <c r="J15" s="80">
        <v>6.3</v>
      </c>
    </row>
    <row r="16" spans="1:10" x14ac:dyDescent="0.25">
      <c r="A16" s="16"/>
      <c r="B16" s="37" t="s">
        <v>25</v>
      </c>
      <c r="C16" s="47" t="s">
        <v>43</v>
      </c>
      <c r="D16" s="15" t="s">
        <v>44</v>
      </c>
      <c r="E16" s="11">
        <v>210</v>
      </c>
      <c r="F16" s="20">
        <v>61.6</v>
      </c>
      <c r="G16" s="53">
        <v>341</v>
      </c>
      <c r="H16" s="73">
        <v>12.8</v>
      </c>
      <c r="I16" s="73">
        <v>12.5</v>
      </c>
      <c r="J16" s="74">
        <v>36.1</v>
      </c>
    </row>
    <row r="17" spans="1:10" x14ac:dyDescent="0.25">
      <c r="A17" s="16"/>
      <c r="B17" s="23" t="s">
        <v>15</v>
      </c>
      <c r="C17" s="75" t="s">
        <v>45</v>
      </c>
      <c r="D17" s="15" t="s">
        <v>46</v>
      </c>
      <c r="E17" s="11">
        <v>200</v>
      </c>
      <c r="F17" s="20">
        <v>1.41</v>
      </c>
      <c r="G17" s="53">
        <v>26.8</v>
      </c>
      <c r="H17" s="53">
        <v>0.2</v>
      </c>
      <c r="I17" s="53">
        <v>0</v>
      </c>
      <c r="J17" s="54">
        <v>6.5</v>
      </c>
    </row>
    <row r="18" spans="1:10" x14ac:dyDescent="0.25">
      <c r="A18" s="16"/>
      <c r="B18" s="23" t="s">
        <v>29</v>
      </c>
      <c r="C18" s="24" t="s">
        <v>18</v>
      </c>
      <c r="D18" s="15" t="s">
        <v>47</v>
      </c>
      <c r="E18" s="12">
        <v>55</v>
      </c>
      <c r="F18" s="20">
        <v>39.6</v>
      </c>
      <c r="G18" s="36">
        <f>590*0.5</f>
        <v>295</v>
      </c>
      <c r="H18" s="36">
        <f>12.4*0.5</f>
        <v>6.2</v>
      </c>
      <c r="I18" s="36">
        <f>43.3*0.5</f>
        <v>21.65</v>
      </c>
      <c r="J18" s="81">
        <f>34.2*0.5</f>
        <v>17.100000000000001</v>
      </c>
    </row>
    <row r="19" spans="1:10" x14ac:dyDescent="0.25">
      <c r="A19" s="16"/>
      <c r="B19" s="23" t="s">
        <v>17</v>
      </c>
      <c r="C19" s="24" t="s">
        <v>18</v>
      </c>
      <c r="D19" s="15" t="s">
        <v>19</v>
      </c>
      <c r="E19" s="11">
        <v>30</v>
      </c>
      <c r="F19" s="18">
        <v>2.84</v>
      </c>
      <c r="G19" s="21">
        <v>63</v>
      </c>
      <c r="H19" s="21">
        <v>1.8</v>
      </c>
      <c r="I19" s="21">
        <v>0.3</v>
      </c>
      <c r="J19" s="22">
        <v>12.9</v>
      </c>
    </row>
    <row r="20" spans="1:10" x14ac:dyDescent="0.25">
      <c r="A20" s="16"/>
      <c r="B20" s="23" t="s">
        <v>17</v>
      </c>
      <c r="C20" s="29" t="s">
        <v>18</v>
      </c>
      <c r="D20" s="82" t="s">
        <v>21</v>
      </c>
      <c r="E20" s="83">
        <v>30</v>
      </c>
      <c r="F20" s="28">
        <v>2.81</v>
      </c>
      <c r="G20" s="59">
        <v>57</v>
      </c>
      <c r="H20" s="60">
        <v>1.8</v>
      </c>
      <c r="I20" s="60">
        <v>0.3</v>
      </c>
      <c r="J20" s="61">
        <v>11.4</v>
      </c>
    </row>
    <row r="21" spans="1:10" x14ac:dyDescent="0.25">
      <c r="A21" s="16"/>
      <c r="B21" s="55"/>
      <c r="C21" s="56"/>
      <c r="D21" s="57"/>
      <c r="E21" s="58">
        <f>SUM(E13:E20)</f>
        <v>919</v>
      </c>
      <c r="F21" s="62">
        <f>SUM(F13:F20)</f>
        <v>184.73999999999998</v>
      </c>
      <c r="G21" s="31">
        <f>SUM(G13:G20)</f>
        <v>986.39</v>
      </c>
      <c r="H21" s="32">
        <f>SUM(H13:H20)</f>
        <v>32.335999999999999</v>
      </c>
      <c r="I21" s="32">
        <f>SUM(I13:I20)</f>
        <v>43.917999999999992</v>
      </c>
      <c r="J21" s="33">
        <f>SUM(J13:J20)</f>
        <v>101.67700000000002</v>
      </c>
    </row>
    <row r="22" spans="1:10" ht="15.75" thickBot="1" x14ac:dyDescent="0.3">
      <c r="A22" s="13"/>
      <c r="B22" s="25"/>
      <c r="C22" s="26"/>
      <c r="D22" s="14"/>
      <c r="E22" s="30"/>
      <c r="F22" s="43"/>
      <c r="G22" s="44"/>
      <c r="H22" s="45"/>
      <c r="I22" s="45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2023-10-18T06:08:46Z</dcterms:modified>
</cp:coreProperties>
</file>