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9" i="1"/>
  <c r="I19" i="1"/>
  <c r="H19" i="1"/>
  <c r="G19" i="1"/>
  <c r="J16" i="1"/>
  <c r="I16" i="1"/>
  <c r="H16" i="1"/>
  <c r="G16" i="1"/>
  <c r="J11" i="1"/>
  <c r="J19" i="1" s="1"/>
  <c r="I11" i="1"/>
  <c r="H11" i="1"/>
  <c r="G11" i="1"/>
  <c r="F11" i="1"/>
  <c r="F19" i="1" s="1"/>
  <c r="I9" i="1"/>
  <c r="F9" i="1"/>
  <c r="J7" i="1"/>
  <c r="G7" i="1"/>
  <c r="J6" i="1"/>
  <c r="J9" i="1" s="1"/>
  <c r="I6" i="1"/>
  <c r="H6" i="1"/>
  <c r="G6" i="1"/>
  <c r="G9" i="1" s="1"/>
  <c r="J5" i="1"/>
  <c r="I5" i="1"/>
  <c r="H5" i="1"/>
  <c r="H9" i="1" s="1"/>
  <c r="G5" i="1"/>
  <c r="F4" i="1"/>
</calcChain>
</file>

<file path=xl/sharedStrings.xml><?xml version="1.0" encoding="utf-8"?>
<sst xmlns="http://schemas.openxmlformats.org/spreadsheetml/2006/main" count="56" uniqueCount="44">
  <si>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</si>
  <si>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</si>
  <si>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</si>
  <si>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</si>
  <si>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</si>
  <si>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</si>
  <si>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</si>
  <si>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</si>
  <si>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</si>
  <si>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</si>
  <si>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</si>
  <si>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</si>
  <si>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</si>
  <si>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</si>
  <si>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</si>
  <si>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</si>
  <si>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</si>
  <si>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</si>
  <si>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</si>
  <si>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</si>
  <si>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</si>
  <si>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</si>
  <si>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гор.блюдо</t>
  </si>
  <si>
    <t>фрукты</t>
  </si>
  <si>
    <t>акт</t>
  </si>
  <si>
    <t>Мандарин</t>
  </si>
  <si>
    <t>№ 268 сб.2011г.</t>
  </si>
  <si>
    <t>Котлета из говядины</t>
  </si>
  <si>
    <t>гарнир</t>
  </si>
  <si>
    <t>№ 312 сб.2011г.</t>
  </si>
  <si>
    <t>Картофельное пюре</t>
  </si>
  <si>
    <t>Сок</t>
  </si>
  <si>
    <t>№ 88,241 сб.2011г.</t>
  </si>
  <si>
    <t>Щи с говядиной отварной</t>
  </si>
  <si>
    <t>2 блюдо</t>
  </si>
  <si>
    <t>Т.18 сб.1981 г.</t>
  </si>
  <si>
    <t>Сарделька отварная</t>
  </si>
  <si>
    <t>№ 309 сб.2011г.</t>
  </si>
  <si>
    <t>Макаронные изделия отварные</t>
  </si>
  <si>
    <t>№ 388 сб.2011г.</t>
  </si>
  <si>
    <t>Напиток из шиповника</t>
  </si>
  <si>
    <t>сладкое</t>
  </si>
  <si>
    <t>Конфета "Обыкновенное чудо"</t>
  </si>
  <si>
    <t>2023-10-27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</si>
</sst>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6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4" fillId="2" borderId="23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164" fontId="4" fillId="0" borderId="1" xfId="0" applyNumberFormat="1" applyFont="1" applyFill="1" applyBorder="1" applyAlignment="1">
      <alignment horizontal="right"/>
    </xf>
    <xf numFmtId="0" fontId="1" fillId="0" borderId="26" xfId="0" applyFont="1" applyBorder="1"/>
    <xf numFmtId="0" fontId="1" fillId="2" borderId="27" xfId="0" applyFont="1" applyFill="1" applyBorder="1"/>
    <xf numFmtId="0" fontId="1" fillId="2" borderId="28" xfId="0" applyFont="1" applyFill="1" applyBorder="1"/>
    <xf numFmtId="0" fontId="1" fillId="2" borderId="20" xfId="0" applyFont="1" applyFill="1" applyBorder="1" applyAlignment="1">
      <alignment horizontal="center"/>
    </xf>
    <xf numFmtId="0" fontId="1" fillId="0" borderId="18" xfId="0" applyFont="1" applyBorder="1"/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1" fillId="2" borderId="12" xfId="0" applyFont="1" applyFill="1" applyBorder="1"/>
    <xf numFmtId="0" fontId="1" fillId="0" borderId="13" xfId="0" applyFont="1" applyBorder="1"/>
    <xf numFmtId="0" fontId="4" fillId="0" borderId="1" xfId="0" applyFont="1" applyBorder="1"/>
    <xf numFmtId="0" fontId="4" fillId="2" borderId="20" xfId="1" applyFont="1" applyFill="1" applyBorder="1"/>
    <xf numFmtId="0" fontId="1" fillId="2" borderId="3" xfId="0" applyFont="1" applyFill="1" applyBorder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/>
    <xf numFmtId="2" fontId="4" fillId="2" borderId="5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4" fillId="2" borderId="2" xfId="0" applyFont="1" applyFill="1" applyBorder="1"/>
    <xf numFmtId="164" fontId="4" fillId="0" borderId="4" xfId="0" applyNumberFormat="1" applyFont="1" applyFill="1" applyBorder="1" applyAlignment="1">
      <alignment horizontal="right"/>
    </xf>
    <xf numFmtId="0" fontId="4" fillId="0" borderId="23" xfId="0" applyFont="1" applyBorder="1"/>
    <xf numFmtId="2" fontId="4" fillId="2" borderId="23" xfId="0" applyNumberFormat="1" applyFont="1" applyFill="1" applyBorder="1" applyAlignment="1">
      <alignment horizontal="right"/>
    </xf>
    <xf numFmtId="0" fontId="1" fillId="2" borderId="29" xfId="0" applyFont="1" applyFill="1" applyBorder="1"/>
    <xf numFmtId="2" fontId="1" fillId="2" borderId="31" xfId="0" applyNumberFormat="1" applyFont="1" applyFill="1" applyBorder="1" applyAlignment="1">
      <alignment horizontal="left"/>
    </xf>
    <xf numFmtId="2" fontId="1" fillId="2" borderId="3" xfId="0" applyNumberFormat="1" applyFont="1" applyFill="1" applyBorder="1" applyAlignment="1">
      <alignment horizontal="left"/>
    </xf>
    <xf numFmtId="0" fontId="4" fillId="2" borderId="20" xfId="0" applyFont="1" applyFill="1" applyBorder="1"/>
    <xf numFmtId="164" fontId="4" fillId="2" borderId="32" xfId="0" applyNumberFormat="1" applyFont="1" applyFill="1" applyBorder="1" applyAlignment="1">
      <alignment horizontal="right"/>
    </xf>
    <xf numFmtId="164" fontId="4" fillId="2" borderId="33" xfId="0" applyNumberFormat="1" applyFont="1" applyFill="1" applyBorder="1" applyAlignment="1">
      <alignment horizontal="right"/>
    </xf>
    <xf numFmtId="0" fontId="4" fillId="2" borderId="23" xfId="0" applyFont="1" applyFill="1" applyBorder="1"/>
    <xf numFmtId="164" fontId="4" fillId="0" borderId="23" xfId="0" applyNumberFormat="1" applyFont="1" applyFill="1" applyBorder="1" applyAlignment="1">
      <alignment horizontal="right" vertical="center"/>
    </xf>
    <xf numFmtId="164" fontId="4" fillId="0" borderId="30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right" vertical="center"/>
    </xf>
    <xf numFmtId="0" fontId="1" fillId="0" borderId="3" xfId="0" applyFont="1" applyBorder="1"/>
    <xf numFmtId="164" fontId="4" fillId="2" borderId="20" xfId="0" applyNumberFormat="1" applyFont="1" applyFill="1" applyBorder="1"/>
    <xf numFmtId="0" fontId="1" fillId="2" borderId="26" xfId="0" applyFont="1" applyFill="1" applyBorder="1"/>
    <xf numFmtId="0" fontId="4" fillId="2" borderId="1" xfId="1" applyFont="1" applyFill="1" applyBorder="1"/>
    <xf numFmtId="164" fontId="4" fillId="0" borderId="4" xfId="0" applyNumberFormat="1" applyFont="1" applyFill="1" applyBorder="1" applyAlignment="1">
      <alignment horizontal="right" vertical="center"/>
    </xf>
    <xf numFmtId="0" fontId="1" fillId="2" borderId="23" xfId="0" applyFont="1" applyFill="1" applyBorder="1"/>
    <xf numFmtId="164" fontId="4" fillId="0" borderId="23" xfId="0" applyNumberFormat="1" applyFont="1" applyFill="1" applyBorder="1" applyAlignment="1">
      <alignment horizontal="right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65" t="s">
        <v>13</v>
      </c>
      <c r="C1" s="66"/>
      <c r="D1" s="67"/>
      <c r="E1" s="1" t="s">
        <v>10</v>
      </c>
      <c r="F1" s="2"/>
      <c r="G1" s="1"/>
      <c r="H1" s="1"/>
      <c r="I1" s="1" t="s">
        <v>1</v>
      </c>
      <c r="J1" s="3" t="s">
        <v>43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17" t="s">
        <v>14</v>
      </c>
      <c r="B4" s="55" t="s">
        <v>23</v>
      </c>
      <c r="C4" s="56" t="s">
        <v>24</v>
      </c>
      <c r="D4" s="53" t="s">
        <v>25</v>
      </c>
      <c r="E4" s="16">
        <v>170</v>
      </c>
      <c r="F4" s="54">
        <f>0.17*230</f>
        <v>39.1</v>
      </c>
      <c r="G4" s="59">
        <v>64.599999999999994</v>
      </c>
      <c r="H4" s="59">
        <v>1.4</v>
      </c>
      <c r="I4" s="59">
        <v>0.4</v>
      </c>
      <c r="J4" s="60">
        <v>12.8</v>
      </c>
    </row>
    <row r="5" spans="1:10" x14ac:dyDescent="0.35">
      <c r="A5" s="15"/>
      <c r="B5" s="38" t="s">
        <v>22</v>
      </c>
      <c r="C5" s="42" t="s">
        <v>26</v>
      </c>
      <c r="D5" s="40" t="s">
        <v>27</v>
      </c>
      <c r="E5" s="10">
        <v>90</v>
      </c>
      <c r="F5" s="20">
        <v>49.32</v>
      </c>
      <c r="G5" s="68">
        <f>271.56</f>
        <v>271.56</v>
      </c>
      <c r="H5" s="68">
        <f>16.44</f>
        <v>16.440000000000001</v>
      </c>
      <c r="I5" s="68">
        <f>16.32</f>
        <v>16.32</v>
      </c>
      <c r="J5" s="68">
        <f>14.6</f>
        <v>14.6</v>
      </c>
    </row>
    <row r="6" spans="1:10" x14ac:dyDescent="0.35">
      <c r="A6" s="15"/>
      <c r="B6" s="39" t="s">
        <v>28</v>
      </c>
      <c r="C6" s="69" t="s">
        <v>29</v>
      </c>
      <c r="D6" s="14" t="s">
        <v>30</v>
      </c>
      <c r="E6" s="10">
        <v>150</v>
      </c>
      <c r="F6" s="21">
        <v>15.06</v>
      </c>
      <c r="G6" s="29">
        <f>194.4/0.2*0.15</f>
        <v>145.79999999999998</v>
      </c>
      <c r="H6" s="29">
        <f>4.13/0.2*0.15</f>
        <v>3.0974999999999997</v>
      </c>
      <c r="I6" s="29">
        <f>8/0.2*0.15</f>
        <v>6</v>
      </c>
      <c r="J6" s="52">
        <f>9.1/0.2*0.15</f>
        <v>6.8249999999999984</v>
      </c>
    </row>
    <row r="7" spans="1:10" x14ac:dyDescent="0.35">
      <c r="A7" s="15"/>
      <c r="B7" s="39" t="s">
        <v>15</v>
      </c>
      <c r="C7" s="26" t="s">
        <v>18</v>
      </c>
      <c r="D7" s="14" t="s">
        <v>31</v>
      </c>
      <c r="E7" s="11">
        <v>200</v>
      </c>
      <c r="F7" s="21">
        <v>35.6</v>
      </c>
      <c r="G7" s="29">
        <f>46*2</f>
        <v>92</v>
      </c>
      <c r="H7" s="29">
        <v>0</v>
      </c>
      <c r="I7" s="29">
        <v>0</v>
      </c>
      <c r="J7" s="52">
        <f>11.5*2</f>
        <v>23</v>
      </c>
    </row>
    <row r="8" spans="1:10" x14ac:dyDescent="0.35">
      <c r="A8" s="34"/>
      <c r="B8" s="25" t="s">
        <v>17</v>
      </c>
      <c r="C8" s="26" t="s">
        <v>18</v>
      </c>
      <c r="D8" s="14" t="s">
        <v>19</v>
      </c>
      <c r="E8" s="10">
        <v>30</v>
      </c>
      <c r="F8" s="19">
        <v>2.84</v>
      </c>
      <c r="G8" s="22">
        <v>63</v>
      </c>
      <c r="H8" s="22">
        <v>1.8</v>
      </c>
      <c r="I8" s="22">
        <v>0.3</v>
      </c>
      <c r="J8" s="23">
        <v>12.9</v>
      </c>
    </row>
    <row r="9" spans="1:10" x14ac:dyDescent="0.35">
      <c r="A9" s="34"/>
      <c r="B9" s="31"/>
      <c r="C9" s="32"/>
      <c r="D9" s="58"/>
      <c r="E9" s="11">
        <f>SUM(E4:E8)</f>
        <v>640</v>
      </c>
      <c r="F9" s="18">
        <f>SUM(F4:F8)</f>
        <v>141.92000000000002</v>
      </c>
      <c r="G9" s="70">
        <f>SUM(G4:G8)</f>
        <v>636.95999999999992</v>
      </c>
      <c r="H9" s="36">
        <f>SUM(H4:H8)</f>
        <v>22.737500000000001</v>
      </c>
      <c r="I9" s="36">
        <f>SUM(I4:I8)</f>
        <v>23.02</v>
      </c>
      <c r="J9" s="37">
        <f>SUM(J4:J8)</f>
        <v>70.125</v>
      </c>
    </row>
    <row r="10" spans="1:10" ht="15" thickBot="1" x14ac:dyDescent="0.4">
      <c r="A10" s="12"/>
      <c r="B10" s="27"/>
      <c r="C10" s="28"/>
      <c r="D10" s="13"/>
      <c r="E10" s="24"/>
      <c r="F10" s="47"/>
      <c r="G10" s="13"/>
      <c r="H10" s="49"/>
      <c r="I10" s="49"/>
      <c r="J10" s="50"/>
    </row>
    <row r="11" spans="1:10" x14ac:dyDescent="0.35">
      <c r="A11" s="15" t="s">
        <v>9</v>
      </c>
      <c r="B11" s="55" t="s">
        <v>23</v>
      </c>
      <c r="C11" s="56" t="s">
        <v>24</v>
      </c>
      <c r="D11" s="53" t="s">
        <v>25</v>
      </c>
      <c r="E11" s="16">
        <v>85</v>
      </c>
      <c r="F11" s="54">
        <f>0.085*230</f>
        <v>19.55</v>
      </c>
      <c r="G11" s="59">
        <f>38*0.85</f>
        <v>32.299999999999997</v>
      </c>
      <c r="H11" s="59">
        <f>0.8*0.85</f>
        <v>0.68</v>
      </c>
      <c r="I11" s="59">
        <f>0.2*0.85</f>
        <v>0.17</v>
      </c>
      <c r="J11" s="60">
        <f>7.5*0.85</f>
        <v>6.375</v>
      </c>
    </row>
    <row r="12" spans="1:10" x14ac:dyDescent="0.35">
      <c r="A12" s="15"/>
      <c r="B12" s="38" t="s">
        <v>20</v>
      </c>
      <c r="C12" s="71" t="s">
        <v>32</v>
      </c>
      <c r="D12" s="61" t="s">
        <v>33</v>
      </c>
      <c r="E12" s="16">
        <v>225</v>
      </c>
      <c r="F12" s="20">
        <v>31.71</v>
      </c>
      <c r="G12" s="29">
        <v>141.5</v>
      </c>
      <c r="H12" s="29">
        <v>8.1999999999999993</v>
      </c>
      <c r="I12" s="29">
        <v>8.6999999999999993</v>
      </c>
      <c r="J12" s="52">
        <v>6.3</v>
      </c>
    </row>
    <row r="13" spans="1:10" x14ac:dyDescent="0.35">
      <c r="A13" s="15"/>
      <c r="B13" s="25" t="s">
        <v>34</v>
      </c>
      <c r="C13" s="30" t="s">
        <v>35</v>
      </c>
      <c r="D13" s="72" t="s">
        <v>36</v>
      </c>
      <c r="E13" s="11">
        <v>100</v>
      </c>
      <c r="F13" s="21">
        <v>45.84</v>
      </c>
      <c r="G13" s="68">
        <v>192</v>
      </c>
      <c r="H13" s="68">
        <v>12</v>
      </c>
      <c r="I13" s="68">
        <v>16</v>
      </c>
      <c r="J13" s="73">
        <v>0</v>
      </c>
    </row>
    <row r="14" spans="1:10" x14ac:dyDescent="0.35">
      <c r="A14" s="15"/>
      <c r="B14" s="39" t="s">
        <v>28</v>
      </c>
      <c r="C14" s="69" t="s">
        <v>37</v>
      </c>
      <c r="D14" s="14" t="s">
        <v>38</v>
      </c>
      <c r="E14" s="10">
        <v>150</v>
      </c>
      <c r="F14" s="21">
        <v>9.44</v>
      </c>
      <c r="G14" s="29">
        <v>202</v>
      </c>
      <c r="H14" s="29">
        <v>5.3</v>
      </c>
      <c r="I14" s="29">
        <v>5.5</v>
      </c>
      <c r="J14" s="29">
        <v>32.700000000000003</v>
      </c>
    </row>
    <row r="15" spans="1:10" x14ac:dyDescent="0.35">
      <c r="A15" s="15"/>
      <c r="B15" s="25" t="s">
        <v>15</v>
      </c>
      <c r="C15" s="57" t="s">
        <v>39</v>
      </c>
      <c r="D15" s="74" t="s">
        <v>40</v>
      </c>
      <c r="E15" s="16">
        <v>200</v>
      </c>
      <c r="F15" s="20">
        <v>10.38</v>
      </c>
      <c r="G15" s="75">
        <v>105.22</v>
      </c>
      <c r="H15" s="62">
        <v>0.2</v>
      </c>
      <c r="I15" s="62">
        <v>0</v>
      </c>
      <c r="J15" s="63">
        <v>25.73</v>
      </c>
    </row>
    <row r="16" spans="1:10" x14ac:dyDescent="0.35">
      <c r="A16" s="15"/>
      <c r="B16" s="25" t="s">
        <v>41</v>
      </c>
      <c r="C16" s="26" t="s">
        <v>18</v>
      </c>
      <c r="D16" s="14" t="s">
        <v>42</v>
      </c>
      <c r="E16" s="11">
        <v>55</v>
      </c>
      <c r="F16" s="21">
        <v>39.6</v>
      </c>
      <c r="G16" s="29">
        <f>590*0.5</f>
        <v>295</v>
      </c>
      <c r="H16" s="29">
        <f>12.4*0.5</f>
        <v>6.2</v>
      </c>
      <c r="I16" s="29">
        <f>43.3*0.5</f>
        <v>21.65</v>
      </c>
      <c r="J16" s="52">
        <f>34.2*0.5</f>
        <v>17.100000000000001</v>
      </c>
    </row>
    <row r="17" spans="1:10" x14ac:dyDescent="0.35">
      <c r="A17" s="15"/>
      <c r="B17" s="25" t="s">
        <v>17</v>
      </c>
      <c r="C17" s="26" t="s">
        <v>18</v>
      </c>
      <c r="D17" s="14" t="s">
        <v>19</v>
      </c>
      <c r="E17" s="10">
        <v>30</v>
      </c>
      <c r="F17" s="19">
        <v>2.84</v>
      </c>
      <c r="G17" s="22">
        <v>63</v>
      </c>
      <c r="H17" s="22">
        <v>1.8</v>
      </c>
      <c r="I17" s="22">
        <v>0.3</v>
      </c>
      <c r="J17" s="23">
        <v>12.9</v>
      </c>
    </row>
    <row r="18" spans="1:10" x14ac:dyDescent="0.35">
      <c r="A18" s="15"/>
      <c r="B18" s="25" t="s">
        <v>17</v>
      </c>
      <c r="C18" s="42" t="s">
        <v>18</v>
      </c>
      <c r="D18" s="51" t="s">
        <v>21</v>
      </c>
      <c r="E18" s="64">
        <v>30</v>
      </c>
      <c r="F18" s="18">
        <v>2.81</v>
      </c>
      <c r="G18" s="43">
        <v>57</v>
      </c>
      <c r="H18" s="44">
        <v>1.8</v>
      </c>
      <c r="I18" s="44">
        <v>0.3</v>
      </c>
      <c r="J18" s="45">
        <v>11.4</v>
      </c>
    </row>
    <row r="19" spans="1:10" x14ac:dyDescent="0.35">
      <c r="A19" s="15"/>
      <c r="B19" s="31"/>
      <c r="C19" s="32"/>
      <c r="D19" s="41"/>
      <c r="E19" s="33">
        <f>SUM(E11:E18)</f>
        <v>875</v>
      </c>
      <c r="F19" s="46">
        <f>SUM(F11:F18)</f>
        <v>162.17000000000002</v>
      </c>
      <c r="G19" s="35">
        <f>SUM(G11:G18)</f>
        <v>1088.02</v>
      </c>
      <c r="H19" s="36">
        <f>SUM(H11:H18)</f>
        <v>36.179999999999993</v>
      </c>
      <c r="I19" s="36">
        <f>SUM(I11:I18)</f>
        <v>52.61999999999999</v>
      </c>
      <c r="J19" s="37">
        <f>SUM(J11:J18)</f>
        <v>112.50500000000002</v>
      </c>
    </row>
    <row r="20" spans="1:10" ht="15" thickBot="1" x14ac:dyDescent="0.4">
      <c r="A20" s="12"/>
      <c r="B20" s="27"/>
      <c r="C20" s="28"/>
      <c r="D20" s="13"/>
      <c r="E20" s="24"/>
      <c r="F20" s="47"/>
      <c r="G20" s="48"/>
      <c r="H20" s="49"/>
      <c r="I20" s="49"/>
      <c r="J20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2023-10-26T20:38:07Z</dcterms:modified>
</cp:coreProperties>
</file>