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2" i="1"/>
  <c r="F22" i="1"/>
  <c r="J19" i="1"/>
  <c r="I19" i="1"/>
  <c r="H19" i="1"/>
  <c r="J13" i="1"/>
  <c r="J22" i="1" s="1"/>
  <c r="I13" i="1"/>
  <c r="I22" i="1" s="1"/>
  <c r="H13" i="1"/>
  <c r="H22" i="1" s="1"/>
  <c r="G13" i="1"/>
  <c r="G22" i="1" s="1"/>
  <c r="G11" i="1"/>
  <c r="J8" i="1"/>
  <c r="I8" i="1"/>
  <c r="H8" i="1"/>
  <c r="H11" i="1" s="1"/>
  <c r="G8" i="1"/>
  <c r="F8" i="1"/>
  <c r="F11" i="1" s="1"/>
  <c r="J7" i="1"/>
  <c r="I7" i="1"/>
  <c r="H7" i="1"/>
  <c r="G7" i="1"/>
  <c r="J5" i="1"/>
  <c r="J11" i="1" s="1"/>
  <c r="I5" i="1"/>
  <c r="I11" i="1" s="1"/>
  <c r="H5" i="1"/>
  <c r="G5" i="1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<sst xmlns="http://schemas.openxmlformats.org/spreadsheetml/2006/main" count="65" uniqueCount="49">
  <si>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</si>
  <si>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</si>
  <si>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</si>
  <si>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</si>
  <si>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</si>
  <si>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</si>
  <si>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</si>
  <si>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</si>
  <si>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</si>
  <si>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</si>
  <si>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</si>
  <si>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</si>
  <si>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</si>
  <si>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</si>
  <si>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</si>
  <si>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</si>
  <si>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</si>
  <si>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</si>
  <si>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</si>
  <si>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</si>
  <si>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</si>
  <si>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гор.блюдо</t>
  </si>
  <si>
    <t>2 блюдо</t>
  </si>
  <si>
    <t>№ 54-3гн-2020</t>
  </si>
  <si>
    <t>Чай с сахаром, лимоном</t>
  </si>
  <si>
    <t>сладкое</t>
  </si>
  <si>
    <t>№ 260 сб.2011г.</t>
  </si>
  <si>
    <t>Гуляш из говядины</t>
  </si>
  <si>
    <t>гарнир</t>
  </si>
  <si>
    <t>№ 302 сб.2011г.</t>
  </si>
  <si>
    <t>Каша гречневая</t>
  </si>
  <si>
    <t>Корж " Молочный"</t>
  </si>
  <si>
    <t xml:space="preserve">Шоколад </t>
  </si>
  <si>
    <t>Сок</t>
  </si>
  <si>
    <t>Салат витаминный</t>
  </si>
  <si>
    <t>1 блюдо</t>
  </si>
  <si>
    <t>№ 88,241 сб.2011г.</t>
  </si>
  <si>
    <t>Щи с укропом,говядиной отварной</t>
  </si>
  <si>
    <t>№ 279 сб.2011г.</t>
  </si>
  <si>
    <t>Тефтели из говядины с соусом сметанным</t>
  </si>
  <si>
    <t>№ 309 сб.2011г.</t>
  </si>
  <si>
    <t>Макаронные изделия отварные</t>
  </si>
  <si>
    <t>№ 1041 сб1981 г.</t>
  </si>
  <si>
    <t xml:space="preserve">Напиток апельсиновый </t>
  </si>
  <si>
    <t>Тортик "Боярушка"</t>
  </si>
  <si>
    <t>Йогурт</t>
  </si>
  <si>
    <t>Хлеб  ржано-пшеничный</t>
  </si>
  <si>
    <t>2023-12-08</t>
  </si>
  <si>
    <t>№ 49 сб.2011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</si>
</sst>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7" xfId="1" applyNumberFormat="1" applyFont="1" applyFill="1" applyBorder="1" applyAlignment="1"/>
    <xf numFmtId="0" fontId="4" fillId="2" borderId="27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1" fillId="2" borderId="29" xfId="0" applyFont="1" applyFill="1" applyBorder="1"/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4" fillId="0" borderId="1" xfId="0" applyFont="1" applyBorder="1"/>
    <xf numFmtId="164" fontId="4" fillId="2" borderId="21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/>
    <xf numFmtId="0" fontId="4" fillId="2" borderId="23" xfId="0" applyFont="1" applyFill="1" applyBorder="1"/>
    <xf numFmtId="164" fontId="4" fillId="0" borderId="23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4" fillId="2" borderId="2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3" xfId="0" applyFont="1" applyFill="1" applyBorder="1"/>
    <xf numFmtId="0" fontId="4" fillId="2" borderId="27" xfId="0" applyFont="1" applyFill="1" applyBorder="1"/>
    <xf numFmtId="164" fontId="4" fillId="2" borderId="27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0" borderId="3" xfId="0" applyFont="1" applyBorder="1"/>
    <xf numFmtId="0" fontId="4" fillId="2" borderId="1" xfId="1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0" zoomScaleNormal="9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32" t="s">
        <v>21</v>
      </c>
      <c r="C4" s="63" t="s">
        <v>26</v>
      </c>
      <c r="D4" s="64" t="s">
        <v>27</v>
      </c>
      <c r="E4" s="38">
        <v>165</v>
      </c>
      <c r="F4" s="19">
        <v>89.27</v>
      </c>
      <c r="G4" s="65">
        <v>188.9</v>
      </c>
      <c r="H4" s="65">
        <v>13.5</v>
      </c>
      <c r="I4" s="65">
        <v>13.5</v>
      </c>
      <c r="J4" s="66">
        <v>3.1</v>
      </c>
    </row>
    <row r="5" spans="1:10" x14ac:dyDescent="0.25">
      <c r="A5" s="16"/>
      <c r="B5" s="45" t="s">
        <v>28</v>
      </c>
      <c r="C5" s="67" t="s">
        <v>29</v>
      </c>
      <c r="D5" s="68" t="s">
        <v>30</v>
      </c>
      <c r="E5" s="11">
        <v>150</v>
      </c>
      <c r="F5" s="20">
        <v>10.79</v>
      </c>
      <c r="G5" s="69">
        <f>1625*0.15</f>
        <v>243.75</v>
      </c>
      <c r="H5" s="69">
        <f>57.32*0.15</f>
        <v>8.597999999999999</v>
      </c>
      <c r="I5" s="69">
        <f>40.62*0.15</f>
        <v>6.0929999999999991</v>
      </c>
      <c r="J5" s="70">
        <f>257.61*0.15</f>
        <v>38.641500000000001</v>
      </c>
    </row>
    <row r="6" spans="1:10" x14ac:dyDescent="0.25">
      <c r="A6" s="16"/>
      <c r="B6" s="23" t="s">
        <v>15</v>
      </c>
      <c r="C6" s="39" t="s">
        <v>23</v>
      </c>
      <c r="D6" s="15" t="s">
        <v>24</v>
      </c>
      <c r="E6" s="11">
        <v>207</v>
      </c>
      <c r="F6" s="20">
        <v>3.51</v>
      </c>
      <c r="G6" s="33">
        <v>27.9</v>
      </c>
      <c r="H6" s="33">
        <v>0.3</v>
      </c>
      <c r="I6" s="33">
        <v>0</v>
      </c>
      <c r="J6" s="34">
        <v>6.7</v>
      </c>
    </row>
    <row r="7" spans="1:10" x14ac:dyDescent="0.25">
      <c r="A7" s="16"/>
      <c r="B7" s="23" t="s">
        <v>17</v>
      </c>
      <c r="C7" s="24" t="s">
        <v>18</v>
      </c>
      <c r="D7" s="54" t="s">
        <v>31</v>
      </c>
      <c r="E7" s="38">
        <v>75</v>
      </c>
      <c r="F7" s="18">
        <v>27.13</v>
      </c>
      <c r="G7" s="69">
        <f>440*0.75</f>
        <v>330</v>
      </c>
      <c r="H7" s="71">
        <f>6*0.75</f>
        <v>4.5</v>
      </c>
      <c r="I7" s="71">
        <f>20*0.75</f>
        <v>15</v>
      </c>
      <c r="J7" s="72">
        <f>58*0.75</f>
        <v>43.5</v>
      </c>
    </row>
    <row r="8" spans="1:10" x14ac:dyDescent="0.25">
      <c r="A8" s="16"/>
      <c r="B8" s="23" t="s">
        <v>25</v>
      </c>
      <c r="C8" s="24" t="s">
        <v>18</v>
      </c>
      <c r="D8" s="54" t="s">
        <v>32</v>
      </c>
      <c r="E8" s="38">
        <v>25</v>
      </c>
      <c r="F8" s="18">
        <f>0.025*990</f>
        <v>24.75</v>
      </c>
      <c r="G8" s="69">
        <f>554*0.25</f>
        <v>138.5</v>
      </c>
      <c r="H8" s="71">
        <f>9.8*0.25</f>
        <v>2.4500000000000002</v>
      </c>
      <c r="I8" s="71">
        <f>34.7*0.25</f>
        <v>8.6750000000000007</v>
      </c>
      <c r="J8" s="72">
        <f>50.4*0.25</f>
        <v>12.6</v>
      </c>
    </row>
    <row r="9" spans="1:10" x14ac:dyDescent="0.25">
      <c r="A9" s="16"/>
      <c r="B9" s="45" t="s">
        <v>15</v>
      </c>
      <c r="C9" s="24" t="s">
        <v>18</v>
      </c>
      <c r="D9" s="15" t="s">
        <v>33</v>
      </c>
      <c r="E9" s="11">
        <v>200</v>
      </c>
      <c r="F9" s="20">
        <v>35.6</v>
      </c>
      <c r="G9" s="69">
        <v>90</v>
      </c>
      <c r="H9" s="69">
        <v>0</v>
      </c>
      <c r="I9" s="69">
        <v>0</v>
      </c>
      <c r="J9" s="70">
        <v>24</v>
      </c>
    </row>
    <row r="10" spans="1:10" x14ac:dyDescent="0.25">
      <c r="A10" s="16"/>
      <c r="B10" s="23" t="s">
        <v>17</v>
      </c>
      <c r="C10" s="24" t="s">
        <v>18</v>
      </c>
      <c r="D10" s="15" t="s">
        <v>19</v>
      </c>
      <c r="E10" s="52">
        <v>30</v>
      </c>
      <c r="F10" s="27">
        <v>2.84</v>
      </c>
      <c r="G10" s="21">
        <v>63</v>
      </c>
      <c r="H10" s="21">
        <v>1.8</v>
      </c>
      <c r="I10" s="21">
        <v>0.3</v>
      </c>
      <c r="J10" s="22">
        <v>12.9</v>
      </c>
    </row>
    <row r="11" spans="1:10" x14ac:dyDescent="0.25">
      <c r="A11" s="16"/>
      <c r="B11" s="23"/>
      <c r="C11" s="24"/>
      <c r="D11" s="15"/>
      <c r="E11" s="11">
        <f>SUM(E4:E10)</f>
        <v>852</v>
      </c>
      <c r="F11" s="27">
        <f>SUM(F4:F10)</f>
        <v>193.89000000000001</v>
      </c>
      <c r="G11" s="59">
        <f>SUM(G4:G10)</f>
        <v>1082.05</v>
      </c>
      <c r="H11" s="50">
        <f>SUM(H4:H10)</f>
        <v>31.148</v>
      </c>
      <c r="I11" s="50">
        <f>SUM(I4:I10)</f>
        <v>43.567999999999998</v>
      </c>
      <c r="J11" s="51">
        <f>SUM(J4:J10)</f>
        <v>141.44149999999999</v>
      </c>
    </row>
    <row r="12" spans="1:10" ht="15.75" thickBot="1" x14ac:dyDescent="0.3">
      <c r="A12" s="13"/>
      <c r="B12" s="25"/>
      <c r="C12" s="26"/>
      <c r="D12" s="14"/>
      <c r="E12" s="28"/>
      <c r="F12" s="40"/>
      <c r="G12" s="41"/>
      <c r="H12" s="42"/>
      <c r="I12" s="42"/>
      <c r="J12" s="43"/>
    </row>
    <row r="13" spans="1:10" x14ac:dyDescent="0.25">
      <c r="A13" s="16" t="s">
        <v>9</v>
      </c>
      <c r="B13" s="73" t="s">
        <v>20</v>
      </c>
      <c r="C13" s="37" t="s">
        <v>48</v>
      </c>
      <c r="D13" s="74" t="s">
        <v>34</v>
      </c>
      <c r="E13" s="36">
        <v>75</v>
      </c>
      <c r="F13" s="35">
        <v>13.1</v>
      </c>
      <c r="G13" s="75">
        <f>957*0.75</f>
        <v>717.75</v>
      </c>
      <c r="H13" s="75">
        <f>15.71*0.9</f>
        <v>14.139000000000001</v>
      </c>
      <c r="I13" s="75">
        <f>60.22*0.9</f>
        <v>54.198</v>
      </c>
      <c r="J13" s="76">
        <f>87.92*0.75</f>
        <v>65.94</v>
      </c>
    </row>
    <row r="14" spans="1:10" x14ac:dyDescent="0.25">
      <c r="A14" s="16"/>
      <c r="B14" s="32" t="s">
        <v>35</v>
      </c>
      <c r="C14" s="44" t="s">
        <v>36</v>
      </c>
      <c r="D14" s="64" t="s">
        <v>37</v>
      </c>
      <c r="E14" s="38">
        <v>227</v>
      </c>
      <c r="F14" s="19">
        <v>33.590000000000003</v>
      </c>
      <c r="G14" s="69">
        <v>141.80000000000001</v>
      </c>
      <c r="H14" s="69">
        <v>8.1999999999999993</v>
      </c>
      <c r="I14" s="69">
        <v>8.8000000000000007</v>
      </c>
      <c r="J14" s="70">
        <v>6.3</v>
      </c>
    </row>
    <row r="15" spans="1:10" x14ac:dyDescent="0.25">
      <c r="A15" s="16"/>
      <c r="B15" s="32" t="s">
        <v>22</v>
      </c>
      <c r="C15" s="77" t="s">
        <v>38</v>
      </c>
      <c r="D15" s="58" t="s">
        <v>39</v>
      </c>
      <c r="E15" s="11">
        <v>165</v>
      </c>
      <c r="F15" s="19">
        <v>56.63</v>
      </c>
      <c r="G15" s="46">
        <v>177.75</v>
      </c>
      <c r="H15" s="71">
        <v>12.3</v>
      </c>
      <c r="I15" s="71">
        <v>10.95</v>
      </c>
      <c r="J15" s="71">
        <v>7.5</v>
      </c>
    </row>
    <row r="16" spans="1:10" x14ac:dyDescent="0.25">
      <c r="A16" s="16"/>
      <c r="B16" s="45" t="s">
        <v>28</v>
      </c>
      <c r="C16" s="77" t="s">
        <v>40</v>
      </c>
      <c r="D16" s="15" t="s">
        <v>41</v>
      </c>
      <c r="E16" s="11">
        <v>150</v>
      </c>
      <c r="F16" s="20">
        <v>9.44</v>
      </c>
      <c r="G16" s="33">
        <v>202</v>
      </c>
      <c r="H16" s="69">
        <v>5.3</v>
      </c>
      <c r="I16" s="69">
        <v>5.5</v>
      </c>
      <c r="J16" s="69">
        <v>32.700000000000003</v>
      </c>
    </row>
    <row r="17" spans="1:10" x14ac:dyDescent="0.25">
      <c r="A17" s="16"/>
      <c r="B17" s="45" t="s">
        <v>15</v>
      </c>
      <c r="C17" s="77" t="s">
        <v>42</v>
      </c>
      <c r="D17" s="78" t="s">
        <v>43</v>
      </c>
      <c r="E17" s="12">
        <v>200</v>
      </c>
      <c r="F17" s="27">
        <v>7.76</v>
      </c>
      <c r="G17" s="69">
        <v>105.22</v>
      </c>
      <c r="H17" s="71">
        <v>0.2</v>
      </c>
      <c r="I17" s="71">
        <v>0</v>
      </c>
      <c r="J17" s="72">
        <v>25.73</v>
      </c>
    </row>
    <row r="18" spans="1:10" x14ac:dyDescent="0.25">
      <c r="A18" s="16"/>
      <c r="B18" s="23" t="s">
        <v>25</v>
      </c>
      <c r="C18" s="24" t="s">
        <v>18</v>
      </c>
      <c r="D18" s="15" t="s">
        <v>44</v>
      </c>
      <c r="E18" s="11">
        <v>38</v>
      </c>
      <c r="F18" s="20">
        <v>19.760000000000002</v>
      </c>
      <c r="G18" s="33">
        <v>198</v>
      </c>
      <c r="H18" s="33">
        <v>2.4</v>
      </c>
      <c r="I18" s="33">
        <v>11.3</v>
      </c>
      <c r="J18" s="34">
        <v>22.5</v>
      </c>
    </row>
    <row r="19" spans="1:10" x14ac:dyDescent="0.25">
      <c r="A19" s="16"/>
      <c r="B19" s="10" t="s">
        <v>25</v>
      </c>
      <c r="C19" s="24" t="s">
        <v>18</v>
      </c>
      <c r="D19" s="54" t="s">
        <v>45</v>
      </c>
      <c r="E19" s="38">
        <v>150</v>
      </c>
      <c r="F19" s="55">
        <v>53</v>
      </c>
      <c r="G19" s="56">
        <v>145.5</v>
      </c>
      <c r="H19" s="56">
        <f>2.9*1.5</f>
        <v>4.3499999999999996</v>
      </c>
      <c r="I19" s="56">
        <f>3.5*1.5</f>
        <v>5.25</v>
      </c>
      <c r="J19" s="57">
        <f>13.4*1.5</f>
        <v>20.100000000000001</v>
      </c>
    </row>
    <row r="20" spans="1:10" x14ac:dyDescent="0.25">
      <c r="A20" s="16"/>
      <c r="B20" s="23" t="s">
        <v>17</v>
      </c>
      <c r="C20" s="24" t="s">
        <v>18</v>
      </c>
      <c r="D20" s="15" t="s">
        <v>19</v>
      </c>
      <c r="E20" s="52">
        <v>30</v>
      </c>
      <c r="F20" s="27">
        <v>2.84</v>
      </c>
      <c r="G20" s="21">
        <v>63</v>
      </c>
      <c r="H20" s="21">
        <v>1.8</v>
      </c>
      <c r="I20" s="21">
        <v>0.3</v>
      </c>
      <c r="J20" s="22">
        <v>12.9</v>
      </c>
    </row>
    <row r="21" spans="1:10" x14ac:dyDescent="0.25">
      <c r="A21" s="16"/>
      <c r="B21" s="23" t="s">
        <v>17</v>
      </c>
      <c r="C21" s="63" t="s">
        <v>18</v>
      </c>
      <c r="D21" s="68" t="s">
        <v>46</v>
      </c>
      <c r="E21" s="52">
        <v>30</v>
      </c>
      <c r="F21" s="27">
        <v>2.81</v>
      </c>
      <c r="G21" s="79">
        <v>57</v>
      </c>
      <c r="H21" s="80">
        <v>1.8</v>
      </c>
      <c r="I21" s="80">
        <v>0.3</v>
      </c>
      <c r="J21" s="81">
        <v>11.4</v>
      </c>
    </row>
    <row r="22" spans="1:10" x14ac:dyDescent="0.25">
      <c r="A22" s="16"/>
      <c r="B22" s="47"/>
      <c r="C22" s="48"/>
      <c r="D22" s="49"/>
      <c r="E22" s="52">
        <f>SUM(E13:E21)</f>
        <v>1065</v>
      </c>
      <c r="F22" s="53">
        <f>SUM(F13:F21)</f>
        <v>198.93</v>
      </c>
      <c r="G22" s="29">
        <f>SUM(G13:G21)</f>
        <v>1808.02</v>
      </c>
      <c r="H22" s="30">
        <f>SUM(H13:H21)</f>
        <v>50.48899999999999</v>
      </c>
      <c r="I22" s="30">
        <f>SUM(I13:I21)</f>
        <v>96.597999999999999</v>
      </c>
      <c r="J22" s="31">
        <f>SUM(J13:J21)</f>
        <v>205.07</v>
      </c>
    </row>
    <row r="23" spans="1:10" ht="15.75" thickBot="1" x14ac:dyDescent="0.3">
      <c r="A23" s="13"/>
      <c r="B23" s="25"/>
      <c r="C23" s="26"/>
      <c r="D23" s="14"/>
      <c r="E23" s="28"/>
      <c r="F23" s="40"/>
      <c r="G23" s="41"/>
      <c r="H23" s="42"/>
      <c r="I23" s="42"/>
      <c r="J2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2023-12-07T05:29:15Z</dcterms:modified>
</cp:coreProperties>
</file>