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0" i="1"/>
  <c r="F18" i="1"/>
  <c r="J15" i="1"/>
  <c r="J14" i="1"/>
  <c r="J18" i="1" s="1"/>
  <c r="I14" i="1"/>
  <c r="I18" i="1" s="1"/>
  <c r="H14" i="1"/>
  <c r="H18" i="1" s="1"/>
  <c r="G14" i="1"/>
  <c r="G18" i="1" s="1"/>
  <c r="H10" i="1"/>
  <c r="J7" i="1"/>
  <c r="J6" i="1"/>
  <c r="I6" i="1"/>
  <c r="I10" i="1" s="1"/>
  <c r="H6" i="1"/>
  <c r="G6" i="1"/>
  <c r="G10" i="1" s="1"/>
  <c r="F5" i="1"/>
  <c r="J4" i="1"/>
  <c r="J10" i="1" s="1"/>
  <c r="G4" i="1"/>
  <c r="F4" i="1"/>
  <c r="F10" i="1" s="1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<sst xmlns="http://schemas.openxmlformats.org/spreadsheetml/2006/main" count="53" uniqueCount="43">
  <si>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</si>
  <si>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</si>
  <si>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</si>
  <si>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</si>
  <si>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</si>
  <si>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</si>
  <si>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</si>
  <si>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</si>
  <si>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</si>
  <si>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</si>
  <si>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</si>
  <si>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</si>
  <si>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</si>
  <si>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</si>
  <si>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</si>
  <si>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</si>
  <si>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</si>
  <si>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</si>
  <si>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</si>
  <si>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</si>
  <si>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</si>
  <si>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</si>
  <si>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гор.блюдо</t>
  </si>
  <si>
    <t>№ 54-2гн-2020</t>
  </si>
  <si>
    <t>Чай с сахаром</t>
  </si>
  <si>
    <t>гарнир</t>
  </si>
  <si>
    <t>Хлеб  ржано-пшеничный</t>
  </si>
  <si>
    <t>№ 305 сб.2011г.</t>
  </si>
  <si>
    <t>Рис припущенный</t>
  </si>
  <si>
    <t>2023-12-27</t>
  </si>
  <si>
    <t>закуска</t>
  </si>
  <si>
    <t>Т.32 сб.1981 г.</t>
  </si>
  <si>
    <t>Огурец консервированный</t>
  </si>
  <si>
    <t>Т.18 сб.1981 г.</t>
  </si>
  <si>
    <t>Сосиска отварная</t>
  </si>
  <si>
    <t>№ 309 сб.2011г.</t>
  </si>
  <si>
    <t>Макаронные изделия отварные</t>
  </si>
  <si>
    <t>сладкое</t>
  </si>
  <si>
    <t>Вафли</t>
  </si>
  <si>
    <t>№ 104,105 сб.2011г.</t>
  </si>
  <si>
    <t>Суп картоф. с  мяс. фрикадельками</t>
  </si>
  <si>
    <t>№ 269 сб.2011г.</t>
  </si>
  <si>
    <t>Тефтели из свинины 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</si>
</sst>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4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8" xfId="0" applyFont="1" applyBorder="1"/>
    <xf numFmtId="0" fontId="1" fillId="0" borderId="13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26" xfId="0" applyFont="1" applyBorder="1"/>
    <xf numFmtId="2" fontId="1" fillId="0" borderId="13" xfId="0" applyNumberFormat="1" applyFont="1" applyFill="1" applyBorder="1" applyAlignment="1">
      <alignment horizontal="left"/>
    </xf>
    <xf numFmtId="0" fontId="4" fillId="0" borderId="3" xfId="0" applyFont="1" applyBorder="1"/>
    <xf numFmtId="0" fontId="1" fillId="2" borderId="27" xfId="0" applyFont="1" applyFill="1" applyBorder="1"/>
    <xf numFmtId="0" fontId="1" fillId="2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29" xfId="0" applyFont="1" applyBorder="1"/>
    <xf numFmtId="0" fontId="4" fillId="2" borderId="30" xfId="0" applyFont="1" applyFill="1" applyBorder="1"/>
    <xf numFmtId="164" fontId="4" fillId="2" borderId="3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5" xfId="0" applyNumberFormat="1" applyFont="1" applyFill="1" applyBorder="1" applyAlignment="1"/>
    <xf numFmtId="0" fontId="4" fillId="0" borderId="30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0" fontId="1" fillId="2" borderId="26" xfId="0" applyFont="1" applyFill="1" applyBorder="1"/>
    <xf numFmtId="0" fontId="1" fillId="2" borderId="32" xfId="0" applyFont="1" applyFill="1" applyBorder="1"/>
    <xf numFmtId="0" fontId="4" fillId="2" borderId="33" xfId="1" applyFont="1" applyFill="1" applyBorder="1"/>
    <xf numFmtId="0" fontId="1" fillId="2" borderId="34" xfId="0" applyFont="1" applyFill="1" applyBorder="1"/>
    <xf numFmtId="0" fontId="4" fillId="2" borderId="35" xfId="1" applyFont="1" applyFill="1" applyBorder="1"/>
    <xf numFmtId="0" fontId="1" fillId="2" borderId="29" xfId="0" applyFont="1" applyFill="1" applyBorder="1"/>
    <xf numFmtId="0" fontId="1" fillId="2" borderId="36" xfId="0" applyFont="1" applyFill="1" applyBorder="1"/>
    <xf numFmtId="0" fontId="4" fillId="2" borderId="28" xfId="0" applyFont="1" applyFill="1" applyBorder="1"/>
    <xf numFmtId="164" fontId="4" fillId="0" borderId="23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4" fillId="2" borderId="7" xfId="0" applyFont="1" applyFill="1" applyBorder="1"/>
    <xf numFmtId="0" fontId="4" fillId="2" borderId="37" xfId="1" applyFont="1" applyFill="1" applyBorder="1"/>
    <xf numFmtId="0" fontId="4" fillId="2" borderId="38" xfId="1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55" t="s">
        <v>13</v>
      </c>
      <c r="C1" s="56"/>
      <c r="D1" s="57"/>
      <c r="E1" s="1" t="s">
        <v>10</v>
      </c>
      <c r="F1" s="2"/>
      <c r="G1" s="1"/>
      <c r="H1" s="1"/>
      <c r="I1" s="1" t="s">
        <v>1</v>
      </c>
      <c r="J1" s="3" t="s">
        <v>29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7" t="s">
        <v>14</v>
      </c>
      <c r="B4" s="58" t="s">
        <v>30</v>
      </c>
      <c r="C4" s="10" t="s">
        <v>31</v>
      </c>
      <c r="D4" s="59" t="s">
        <v>32</v>
      </c>
      <c r="E4" s="11">
        <v>30</v>
      </c>
      <c r="F4" s="21">
        <f>18.2*0.3*1.82</f>
        <v>9.9372000000000007</v>
      </c>
      <c r="G4" s="60">
        <f>12*0.3</f>
        <v>3.5999999999999996</v>
      </c>
      <c r="H4" s="61">
        <v>0</v>
      </c>
      <c r="I4" s="61">
        <v>0</v>
      </c>
      <c r="J4" s="62">
        <f>3*0.3</f>
        <v>0.89999999999999991</v>
      </c>
    </row>
    <row r="5" spans="1:10" x14ac:dyDescent="0.35">
      <c r="A5" s="15"/>
      <c r="B5" s="58" t="s">
        <v>22</v>
      </c>
      <c r="C5" s="10" t="s">
        <v>33</v>
      </c>
      <c r="D5" s="63" t="s">
        <v>34</v>
      </c>
      <c r="E5" s="11">
        <v>100</v>
      </c>
      <c r="F5" s="21">
        <f>10.3*4.95</f>
        <v>50.985000000000007</v>
      </c>
      <c r="G5" s="64">
        <v>192</v>
      </c>
      <c r="H5" s="64">
        <v>12</v>
      </c>
      <c r="I5" s="64">
        <v>16</v>
      </c>
      <c r="J5" s="54">
        <v>0</v>
      </c>
    </row>
    <row r="6" spans="1:10" x14ac:dyDescent="0.35">
      <c r="A6" s="15"/>
      <c r="B6" s="44" t="s">
        <v>25</v>
      </c>
      <c r="C6" s="37" t="s">
        <v>35</v>
      </c>
      <c r="D6" s="59" t="s">
        <v>36</v>
      </c>
      <c r="E6" s="11">
        <v>100</v>
      </c>
      <c r="F6" s="22">
        <v>6.29</v>
      </c>
      <c r="G6" s="38">
        <f>202/1.5</f>
        <v>134.66666666666666</v>
      </c>
      <c r="H6" s="34">
        <f>5.3/1.5</f>
        <v>3.5333333333333332</v>
      </c>
      <c r="I6" s="34">
        <f>5.5/1.5</f>
        <v>3.6666666666666665</v>
      </c>
      <c r="J6" s="35">
        <f>32.7/1.5</f>
        <v>21.8</v>
      </c>
    </row>
    <row r="7" spans="1:10" x14ac:dyDescent="0.35">
      <c r="A7" s="15"/>
      <c r="B7" s="44" t="s">
        <v>15</v>
      </c>
      <c r="C7" s="45" t="s">
        <v>23</v>
      </c>
      <c r="D7" s="63" t="s">
        <v>24</v>
      </c>
      <c r="E7" s="11">
        <v>200</v>
      </c>
      <c r="F7" s="22">
        <v>1.41</v>
      </c>
      <c r="G7" s="38">
        <v>27.9</v>
      </c>
      <c r="H7" s="38">
        <v>0.3</v>
      </c>
      <c r="I7" s="38">
        <v>0.02</v>
      </c>
      <c r="J7" s="39">
        <f>6.7/0.21*0.16</f>
        <v>5.1047619047619053</v>
      </c>
    </row>
    <row r="8" spans="1:10" x14ac:dyDescent="0.35">
      <c r="A8" s="15"/>
      <c r="B8" s="44" t="s">
        <v>37</v>
      </c>
      <c r="C8" s="32" t="s">
        <v>18</v>
      </c>
      <c r="D8" s="63" t="s">
        <v>38</v>
      </c>
      <c r="E8" s="11">
        <v>100</v>
      </c>
      <c r="F8" s="22">
        <v>38.9</v>
      </c>
      <c r="G8" s="38">
        <v>530</v>
      </c>
      <c r="H8" s="38">
        <v>5</v>
      </c>
      <c r="I8" s="38">
        <v>29</v>
      </c>
      <c r="J8" s="39">
        <v>63</v>
      </c>
    </row>
    <row r="9" spans="1:10" x14ac:dyDescent="0.35">
      <c r="A9" s="15"/>
      <c r="B9" s="65" t="s">
        <v>17</v>
      </c>
      <c r="C9" s="32" t="s">
        <v>18</v>
      </c>
      <c r="D9" s="59" t="s">
        <v>19</v>
      </c>
      <c r="E9" s="11">
        <v>30</v>
      </c>
      <c r="F9" s="19">
        <v>2.84</v>
      </c>
      <c r="G9" s="24">
        <v>63</v>
      </c>
      <c r="H9" s="24">
        <v>1.8</v>
      </c>
      <c r="I9" s="24">
        <v>0.3</v>
      </c>
      <c r="J9" s="25">
        <v>12.9</v>
      </c>
    </row>
    <row r="10" spans="1:10" x14ac:dyDescent="0.35">
      <c r="A10" s="36"/>
      <c r="B10" s="66"/>
      <c r="C10" s="47"/>
      <c r="D10" s="67"/>
      <c r="E10" s="12">
        <f>SUM(E4:E9)</f>
        <v>560</v>
      </c>
      <c r="F10" s="18">
        <f>SUM(F4:F9)</f>
        <v>110.3622</v>
      </c>
      <c r="G10" s="30">
        <f>SUM(G4:G9)</f>
        <v>951.16666666666663</v>
      </c>
      <c r="H10" s="43">
        <f>SUM(H4:H9)</f>
        <v>22.633333333333336</v>
      </c>
      <c r="I10" s="43">
        <f>SUM(I4:I9)</f>
        <v>48.986666666666665</v>
      </c>
      <c r="J10" s="31">
        <f>SUM(J4:J9)</f>
        <v>103.70476190476191</v>
      </c>
    </row>
    <row r="11" spans="1:10" ht="15" thickBot="1" x14ac:dyDescent="0.4">
      <c r="A11" s="13"/>
      <c r="B11" s="68"/>
      <c r="C11" s="33"/>
      <c r="D11" s="69"/>
      <c r="E11" s="26"/>
      <c r="F11" s="20"/>
      <c r="G11" s="27"/>
      <c r="H11" s="28"/>
      <c r="I11" s="28"/>
      <c r="J11" s="29"/>
    </row>
    <row r="12" spans="1:10" x14ac:dyDescent="0.35">
      <c r="A12" s="15" t="s">
        <v>9</v>
      </c>
      <c r="B12" s="70" t="s">
        <v>20</v>
      </c>
      <c r="C12" s="71" t="s">
        <v>39</v>
      </c>
      <c r="D12" s="72" t="s">
        <v>40</v>
      </c>
      <c r="E12" s="16">
        <v>220</v>
      </c>
      <c r="F12" s="21">
        <v>22.4</v>
      </c>
      <c r="G12" s="73">
        <v>129</v>
      </c>
      <c r="H12" s="73">
        <v>8.64</v>
      </c>
      <c r="I12" s="73">
        <v>4.32</v>
      </c>
      <c r="J12" s="74">
        <v>13.92</v>
      </c>
    </row>
    <row r="13" spans="1:10" x14ac:dyDescent="0.35">
      <c r="A13" s="15"/>
      <c r="B13" s="58" t="s">
        <v>21</v>
      </c>
      <c r="C13" s="37" t="s">
        <v>41</v>
      </c>
      <c r="D13" s="46" t="s">
        <v>42</v>
      </c>
      <c r="E13" s="11">
        <v>165</v>
      </c>
      <c r="F13" s="21">
        <v>35.54</v>
      </c>
      <c r="G13" s="53">
        <v>177.75</v>
      </c>
      <c r="H13" s="64">
        <v>12.3</v>
      </c>
      <c r="I13" s="64">
        <v>10.95</v>
      </c>
      <c r="J13" s="64">
        <v>7.5</v>
      </c>
    </row>
    <row r="14" spans="1:10" x14ac:dyDescent="0.35">
      <c r="A14" s="15"/>
      <c r="B14" s="37" t="s">
        <v>25</v>
      </c>
      <c r="C14" s="23" t="s">
        <v>27</v>
      </c>
      <c r="D14" s="14" t="s">
        <v>28</v>
      </c>
      <c r="E14" s="11">
        <v>100</v>
      </c>
      <c r="F14" s="22">
        <v>6.57</v>
      </c>
      <c r="G14" s="53">
        <f>1333*0.1</f>
        <v>133.30000000000001</v>
      </c>
      <c r="H14" s="53">
        <f>24.26*0.1</f>
        <v>2.4260000000000002</v>
      </c>
      <c r="I14" s="53">
        <f>28.66*0.11</f>
        <v>3.1526000000000001</v>
      </c>
      <c r="J14" s="54">
        <f>244.46*0.1</f>
        <v>24.446000000000002</v>
      </c>
    </row>
    <row r="15" spans="1:10" x14ac:dyDescent="0.35">
      <c r="A15" s="15"/>
      <c r="B15" s="44" t="s">
        <v>15</v>
      </c>
      <c r="C15" s="45" t="s">
        <v>23</v>
      </c>
      <c r="D15" s="63" t="s">
        <v>24</v>
      </c>
      <c r="E15" s="11">
        <v>200</v>
      </c>
      <c r="F15" s="22">
        <v>1.41</v>
      </c>
      <c r="G15" s="38">
        <v>27.9</v>
      </c>
      <c r="H15" s="38">
        <v>0.3</v>
      </c>
      <c r="I15" s="38">
        <v>0.02</v>
      </c>
      <c r="J15" s="39">
        <f>6.7/0.21*0.16</f>
        <v>5.1047619047619053</v>
      </c>
    </row>
    <row r="16" spans="1:10" x14ac:dyDescent="0.35">
      <c r="A16" s="15"/>
      <c r="B16" s="44" t="s">
        <v>37</v>
      </c>
      <c r="C16" s="32" t="s">
        <v>18</v>
      </c>
      <c r="D16" s="63" t="s">
        <v>38</v>
      </c>
      <c r="E16" s="11">
        <v>100</v>
      </c>
      <c r="F16" s="22">
        <v>38.9</v>
      </c>
      <c r="G16" s="38">
        <v>530</v>
      </c>
      <c r="H16" s="38">
        <v>5</v>
      </c>
      <c r="I16" s="38">
        <v>29</v>
      </c>
      <c r="J16" s="39">
        <v>63</v>
      </c>
    </row>
    <row r="17" spans="1:10" x14ac:dyDescent="0.35">
      <c r="A17" s="15"/>
      <c r="B17" s="65" t="s">
        <v>17</v>
      </c>
      <c r="C17" s="32" t="s">
        <v>18</v>
      </c>
      <c r="D17" s="75" t="s">
        <v>26</v>
      </c>
      <c r="E17" s="48">
        <v>30</v>
      </c>
      <c r="F17" s="18">
        <v>2.81</v>
      </c>
      <c r="G17" s="40">
        <v>57</v>
      </c>
      <c r="H17" s="41">
        <v>1.8</v>
      </c>
      <c r="I17" s="41">
        <v>0.3</v>
      </c>
      <c r="J17" s="42">
        <v>11.4</v>
      </c>
    </row>
    <row r="18" spans="1:10" x14ac:dyDescent="0.35">
      <c r="A18" s="15"/>
      <c r="B18" s="66"/>
      <c r="C18" s="47"/>
      <c r="D18" s="76"/>
      <c r="E18" s="48">
        <f>SUM(E12:E17)</f>
        <v>815</v>
      </c>
      <c r="F18" s="49">
        <f>SUM(F12:F17)</f>
        <v>107.63</v>
      </c>
      <c r="G18" s="50">
        <f>SUM(G12:G17)</f>
        <v>1054.95</v>
      </c>
      <c r="H18" s="51">
        <f>SUM(H12:H17)</f>
        <v>30.466000000000001</v>
      </c>
      <c r="I18" s="51">
        <f>SUM(I12:I17)</f>
        <v>47.742599999999996</v>
      </c>
      <c r="J18" s="52">
        <f>SUM(J12:J17)</f>
        <v>125.37076190476191</v>
      </c>
    </row>
    <row r="19" spans="1:10" ht="15" thickBot="1" x14ac:dyDescent="0.4">
      <c r="A19" s="13"/>
      <c r="B19" s="68"/>
      <c r="C19" s="33"/>
      <c r="D19" s="77"/>
      <c r="E19" s="26"/>
      <c r="F19" s="20"/>
      <c r="G19" s="27"/>
      <c r="H19" s="28"/>
      <c r="I19" s="28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2023-12-26T19:46:16Z</dcterms:modified>
</cp:coreProperties>
</file>