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9" i="1"/>
  <c r="J11" i="1"/>
  <c r="J17" i="1" s="1"/>
  <c r="I11" i="1"/>
  <c r="I17" i="1" s="1"/>
  <c r="H11" i="1"/>
  <c r="H17" i="1" s="1"/>
  <c r="G11" i="1"/>
  <c r="G17" i="1" s="1"/>
  <c r="F11" i="1"/>
  <c r="F17" i="1" s="1"/>
  <c r="F9" i="1"/>
  <c r="J7" i="1"/>
  <c r="J6" i="1"/>
  <c r="I6" i="1"/>
  <c r="H6" i="1"/>
  <c r="G6" i="1"/>
  <c r="J4" i="1"/>
  <c r="I4" i="1"/>
  <c r="I9" i="1" s="1"/>
  <c r="H4" i="1"/>
  <c r="H9" i="1" s="1"/>
  <c r="G4" i="1"/>
  <c r="G9" i="1" s="1"/>
  <c r="J9" i="1" l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<sst xmlns="http://schemas.openxmlformats.org/spreadsheetml/2006/main" count="50" uniqueCount="44">
  <si>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</si>
  <si>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</si>
  <si>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</si>
  <si>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</si>
  <si>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</si>
  <si>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</si>
  <si>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</si>
  <si>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</si>
  <si>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</si>
  <si>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</si>
  <si>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</si>
  <si>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</si>
  <si>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</si>
  <si>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</si>
  <si>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</si>
  <si>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</si>
  <si>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</si>
  <si>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</si>
  <si>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</si>
  <si>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</si>
  <si>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</si>
  <si>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</si>
  <si>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закуска</t>
  </si>
  <si>
    <t>фрукты</t>
  </si>
  <si>
    <t>акт</t>
  </si>
  <si>
    <t>гор.блюдо</t>
  </si>
  <si>
    <t>гарнир</t>
  </si>
  <si>
    <t>Т. 32 сб. 1981г.</t>
  </si>
  <si>
    <t>Перец болгарский</t>
  </si>
  <si>
    <t>№ 294 сб.2011г.</t>
  </si>
  <si>
    <t>Биточки из птицы</t>
  </si>
  <si>
    <t>№ 302 сб.2011г.</t>
  </si>
  <si>
    <t>Каша гречневая</t>
  </si>
  <si>
    <t>№ 54-2гн-2020</t>
  </si>
  <si>
    <t>Чай с сахаром</t>
  </si>
  <si>
    <t>Мандарин</t>
  </si>
  <si>
    <t>№ 102,241 сб.2011г.</t>
  </si>
  <si>
    <t>Суп картоф. с горох.укр.,птицей отварной</t>
  </si>
  <si>
    <t>2 блюдо</t>
  </si>
  <si>
    <t>№ 392 сб.2011г.</t>
  </si>
  <si>
    <t>Пельмени отварные с маслом сливочным</t>
  </si>
  <si>
    <t>№ 54-4хн-2020</t>
  </si>
  <si>
    <t>Компот из яблок и вишни</t>
  </si>
  <si>
    <t>2024-01-19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</si>
</sst>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14" xfId="0" applyFont="1" applyFill="1" applyBorder="1"/>
    <xf numFmtId="2" fontId="4" fillId="2" borderId="1" xfId="1" applyNumberFormat="1" applyFont="1" applyFill="1" applyBorder="1" applyAlignment="1"/>
    <xf numFmtId="164" fontId="4" fillId="2" borderId="18" xfId="0" applyNumberFormat="1" applyFont="1" applyFill="1" applyBorder="1" applyAlignment="1"/>
    <xf numFmtId="164" fontId="4" fillId="2" borderId="17" xfId="0" applyNumberFormat="1" applyFont="1" applyFill="1" applyBorder="1" applyAlignment="1"/>
    <xf numFmtId="164" fontId="4" fillId="2" borderId="19" xfId="0" applyNumberFormat="1" applyFont="1" applyFill="1" applyBorder="1" applyAlignment="1"/>
    <xf numFmtId="0" fontId="4" fillId="2" borderId="20" xfId="0" applyFont="1" applyFill="1" applyBorder="1"/>
    <xf numFmtId="164" fontId="4" fillId="0" borderId="1" xfId="0" applyNumberFormat="1" applyFont="1" applyFill="1" applyBorder="1" applyAlignment="1">
      <alignment horizontal="right"/>
    </xf>
    <xf numFmtId="0" fontId="1" fillId="2" borderId="12" xfId="0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2" fontId="4" fillId="2" borderId="5" xfId="1" applyNumberFormat="1" applyFont="1" applyFill="1" applyBorder="1" applyAlignment="1"/>
    <xf numFmtId="2" fontId="4" fillId="2" borderId="22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1" fillId="2" borderId="25" xfId="0" applyFont="1" applyFill="1" applyBorder="1"/>
    <xf numFmtId="0" fontId="1" fillId="0" borderId="13" xfId="0" applyFont="1" applyBorder="1"/>
    <xf numFmtId="0" fontId="4" fillId="2" borderId="2" xfId="0" applyFont="1" applyFill="1" applyBorder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20" xfId="0" applyNumberFormat="1" applyFont="1" applyFill="1" applyBorder="1" applyAlignment="1">
      <alignment horizontal="right"/>
    </xf>
    <xf numFmtId="164" fontId="4" fillId="2" borderId="24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2" borderId="19" xfId="0" applyNumberFormat="1" applyFont="1" applyFill="1" applyBorder="1" applyAlignment="1">
      <alignment vertical="center"/>
    </xf>
    <xf numFmtId="0" fontId="5" fillId="0" borderId="0" xfId="0" applyFont="1" applyBorder="1"/>
    <xf numFmtId="0" fontId="1" fillId="2" borderId="27" xfId="0" applyFont="1" applyFill="1" applyBorder="1"/>
    <xf numFmtId="0" fontId="1" fillId="2" borderId="20" xfId="0" applyNumberFormat="1" applyFont="1" applyFill="1" applyBorder="1" applyAlignment="1" applyProtection="1">
      <alignment horizontal="center"/>
      <protection locked="0"/>
    </xf>
    <xf numFmtId="2" fontId="4" fillId="2" borderId="20" xfId="1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164" fontId="4" fillId="0" borderId="24" xfId="0" applyNumberFormat="1" applyFont="1" applyFill="1" applyBorder="1" applyAlignment="1">
      <alignment horizontal="right"/>
    </xf>
    <xf numFmtId="0" fontId="4" fillId="2" borderId="13" xfId="0" applyFont="1" applyFill="1" applyBorder="1"/>
    <xf numFmtId="0" fontId="4" fillId="2" borderId="3" xfId="2" applyNumberFormat="1" applyFont="1" applyFill="1" applyBorder="1" applyAlignment="1">
      <alignment horizontal="center"/>
    </xf>
    <xf numFmtId="0" fontId="4" fillId="0" borderId="29" xfId="0" applyFont="1" applyBorder="1"/>
    <xf numFmtId="0" fontId="4" fillId="2" borderId="29" xfId="0" applyFont="1" applyFill="1" applyBorder="1"/>
    <xf numFmtId="0" fontId="1" fillId="2" borderId="30" xfId="0" applyFont="1" applyFill="1" applyBorder="1" applyAlignment="1">
      <alignment horizontal="center"/>
    </xf>
    <xf numFmtId="0" fontId="4" fillId="2" borderId="25" xfId="0" applyFont="1" applyFill="1" applyBorder="1"/>
    <xf numFmtId="2" fontId="4" fillId="2" borderId="17" xfId="1" applyNumberFormat="1" applyFont="1" applyFill="1" applyBorder="1" applyAlignment="1"/>
    <xf numFmtId="0" fontId="4" fillId="2" borderId="14" xfId="1" applyFont="1" applyFill="1" applyBorder="1"/>
    <xf numFmtId="0" fontId="1" fillId="2" borderId="31" xfId="0" applyFont="1" applyFill="1" applyBorder="1" applyAlignment="1">
      <alignment horizontal="center"/>
    </xf>
    <xf numFmtId="2" fontId="1" fillId="2" borderId="27" xfId="0" applyNumberFormat="1" applyFont="1" applyFill="1" applyBorder="1" applyAlignment="1">
      <alignment horizontal="left"/>
    </xf>
    <xf numFmtId="0" fontId="4" fillId="2" borderId="32" xfId="0" applyFont="1" applyFill="1" applyBorder="1"/>
    <xf numFmtId="0" fontId="4" fillId="2" borderId="23" xfId="2" applyNumberFormat="1" applyFont="1" applyFill="1" applyBorder="1" applyAlignment="1">
      <alignment horizontal="center"/>
    </xf>
    <xf numFmtId="2" fontId="4" fillId="2" borderId="33" xfId="1" applyNumberFormat="1" applyFont="1" applyFill="1" applyBorder="1" applyAlignment="1"/>
    <xf numFmtId="0" fontId="4" fillId="2" borderId="34" xfId="0" applyFont="1" applyFill="1" applyBorder="1"/>
    <xf numFmtId="0" fontId="4" fillId="2" borderId="12" xfId="2" applyNumberFormat="1" applyFont="1" applyFill="1" applyBorder="1" applyAlignment="1">
      <alignment horizontal="center"/>
    </xf>
    <xf numFmtId="0" fontId="4" fillId="2" borderId="28" xfId="0" applyFont="1" applyFill="1" applyBorder="1"/>
    <xf numFmtId="0" fontId="4" fillId="2" borderId="13" xfId="2" applyNumberFormat="1" applyFont="1" applyFill="1" applyBorder="1" applyAlignment="1">
      <alignment horizontal="center"/>
    </xf>
    <xf numFmtId="2" fontId="4" fillId="2" borderId="3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 vertical="center"/>
    </xf>
    <xf numFmtId="2" fontId="1" fillId="0" borderId="3" xfId="0" applyNumberFormat="1" applyFont="1" applyFill="1" applyBorder="1" applyAlignment="1">
      <alignment horizontal="left"/>
    </xf>
    <xf numFmtId="164" fontId="4" fillId="2" borderId="4" xfId="0" applyNumberFormat="1" applyFont="1" applyFill="1" applyBorder="1" applyAlignment="1">
      <alignment horizontal="right" vertical="center"/>
    </xf>
    <xf numFmtId="0" fontId="4" fillId="2" borderId="7" xfId="0" applyFont="1" applyFill="1" applyBorder="1"/>
    <xf numFmtId="0" fontId="1" fillId="2" borderId="25" xfId="0" applyFont="1" applyFill="1" applyBorder="1" applyAlignment="1">
      <alignment horizontal="center"/>
    </xf>
    <xf numFmtId="2" fontId="4" fillId="2" borderId="3" xfId="1" applyNumberFormat="1" applyFont="1" applyFill="1" applyBorder="1" applyAlignment="1"/>
    <xf numFmtId="0" fontId="1" fillId="2" borderId="13" xfId="0" applyFont="1" applyFill="1" applyBorder="1" applyAlignment="1">
      <alignment horizontal="center"/>
    </xf>
    <xf numFmtId="0" fontId="4" fillId="2" borderId="26" xfId="0" applyFont="1" applyFill="1" applyBorder="1"/>
    <xf numFmtId="164" fontId="4" fillId="2" borderId="1" xfId="1" applyNumberFormat="1" applyFont="1" applyFill="1" applyBorder="1" applyAlignment="1"/>
    <xf numFmtId="164" fontId="4" fillId="2" borderId="17" xfId="0" applyNumberFormat="1" applyFont="1" applyFill="1" applyBorder="1" applyAlignment="1">
      <alignment vertical="center"/>
    </xf>
    <xf numFmtId="0" fontId="4" fillId="2" borderId="21" xfId="1" applyFont="1" applyFill="1" applyBorder="1"/>
    <xf numFmtId="0" fontId="1" fillId="2" borderId="14" xfId="0" applyFont="1" applyFill="1" applyBorder="1" applyAlignment="1">
      <alignment horizontal="center"/>
    </xf>
    <xf numFmtId="2" fontId="1" fillId="2" borderId="31" xfId="0" applyNumberFormat="1" applyFont="1" applyFill="1" applyBorder="1" applyAlignment="1"/>
    <xf numFmtId="164" fontId="4" fillId="2" borderId="22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0" borderId="35" xfId="0" applyFont="1" applyBorder="1" applyAlignment="1">
      <alignment horizontal="left"/>
    </xf>
    <xf numFmtId="0" fontId="5" fillId="0" borderId="36" xfId="0" applyFont="1" applyBorder="1"/>
    <xf numFmtId="0" fontId="1" fillId="0" borderId="37" xfId="0" applyFont="1" applyBorder="1"/>
    <xf numFmtId="0" fontId="5" fillId="0" borderId="38" xfId="0" applyFont="1" applyBorder="1"/>
    <xf numFmtId="0" fontId="5" fillId="0" borderId="37" xfId="0" applyFont="1" applyBorder="1"/>
    <xf numFmtId="0" fontId="1" fillId="2" borderId="29" xfId="0" applyFont="1" applyFill="1" applyBorder="1"/>
    <xf numFmtId="0" fontId="1" fillId="0" borderId="7" xfId="0" applyFont="1" applyBorder="1"/>
    <xf numFmtId="2" fontId="1" fillId="0" borderId="29" xfId="0" applyNumberFormat="1" applyFont="1" applyFill="1" applyBorder="1" applyAlignment="1">
      <alignment horizontal="left"/>
    </xf>
    <xf numFmtId="0" fontId="1" fillId="2" borderId="26" xfId="0" applyFont="1" applyFill="1" applyBorder="1"/>
    <xf numFmtId="0" fontId="1" fillId="2" borderId="21" xfId="0" applyFont="1" applyFill="1" applyBorder="1"/>
    <xf numFmtId="0" fontId="1" fillId="2" borderId="39" xfId="0" applyFont="1" applyFill="1" applyBorder="1"/>
    <xf numFmtId="0" fontId="1" fillId="2" borderId="40" xfId="0" applyFont="1" applyFill="1" applyBorder="1"/>
    <xf numFmtId="0" fontId="1" fillId="2" borderId="12" xfId="0" applyFont="1" applyFill="1" applyBorder="1" applyAlignment="1">
      <alignment horizontal="left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0" zoomScaleNormal="90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8" t="s">
        <v>13</v>
      </c>
      <c r="C1" s="79"/>
      <c r="D1" s="80"/>
      <c r="E1" s="1" t="s">
        <v>10</v>
      </c>
      <c r="F1" s="2"/>
      <c r="G1" s="1"/>
      <c r="H1" s="1"/>
      <c r="I1" s="1" t="s">
        <v>1</v>
      </c>
      <c r="J1" s="3" t="s">
        <v>43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1" t="s">
        <v>16</v>
      </c>
      <c r="B3" s="4" t="s">
        <v>2</v>
      </c>
      <c r="C3" s="5" t="s">
        <v>11</v>
      </c>
      <c r="D3" s="6" t="s">
        <v>3</v>
      </c>
      <c r="E3" s="6" t="s">
        <v>12</v>
      </c>
      <c r="F3" s="6" t="s">
        <v>4</v>
      </c>
      <c r="G3" s="7" t="s">
        <v>5</v>
      </c>
      <c r="H3" s="6" t="s">
        <v>6</v>
      </c>
      <c r="I3" s="6" t="s">
        <v>7</v>
      </c>
      <c r="J3" s="8" t="s">
        <v>8</v>
      </c>
    </row>
    <row r="4" spans="1:10" x14ac:dyDescent="0.25">
      <c r="A4" s="38" t="s">
        <v>14</v>
      </c>
      <c r="B4" s="93" t="s">
        <v>22</v>
      </c>
      <c r="C4" s="39" t="s">
        <v>27</v>
      </c>
      <c r="D4" s="19" t="s">
        <v>28</v>
      </c>
      <c r="E4" s="40">
        <v>50</v>
      </c>
      <c r="F4" s="41">
        <v>16.29</v>
      </c>
      <c r="G4" s="42">
        <f>27*0.5</f>
        <v>13.5</v>
      </c>
      <c r="H4" s="42">
        <f>1.3*0.5</f>
        <v>0.65</v>
      </c>
      <c r="I4" s="42">
        <f>0.1*0.5</f>
        <v>0.05</v>
      </c>
      <c r="J4" s="43">
        <f>5.3*0.5</f>
        <v>2.65</v>
      </c>
    </row>
    <row r="5" spans="1:10" x14ac:dyDescent="0.25">
      <c r="A5" s="38"/>
      <c r="B5" s="21" t="s">
        <v>25</v>
      </c>
      <c r="C5" s="86" t="s">
        <v>29</v>
      </c>
      <c r="D5" s="44" t="s">
        <v>30</v>
      </c>
      <c r="E5" s="45">
        <v>90</v>
      </c>
      <c r="F5" s="10">
        <v>34.94</v>
      </c>
      <c r="G5" s="20">
        <v>127.1</v>
      </c>
      <c r="H5" s="20">
        <v>14.4</v>
      </c>
      <c r="I5" s="20">
        <v>3.3</v>
      </c>
      <c r="J5" s="36">
        <v>10.1</v>
      </c>
    </row>
    <row r="6" spans="1:10" x14ac:dyDescent="0.25">
      <c r="A6" s="82"/>
      <c r="B6" s="29" t="s">
        <v>26</v>
      </c>
      <c r="C6" s="87" t="s">
        <v>31</v>
      </c>
      <c r="D6" s="44" t="s">
        <v>32</v>
      </c>
      <c r="E6" s="45">
        <v>150</v>
      </c>
      <c r="F6" s="10">
        <v>10.220000000000001</v>
      </c>
      <c r="G6" s="20">
        <f>1625*0.15</f>
        <v>243.75</v>
      </c>
      <c r="H6" s="20">
        <f>57.32*0.15</f>
        <v>8.597999999999999</v>
      </c>
      <c r="I6" s="20">
        <f>40.62*0.15</f>
        <v>6.0929999999999991</v>
      </c>
      <c r="J6" s="36">
        <f>257.61*0.15</f>
        <v>38.641500000000001</v>
      </c>
    </row>
    <row r="7" spans="1:10" x14ac:dyDescent="0.25">
      <c r="A7" s="82"/>
      <c r="B7" s="29" t="s">
        <v>15</v>
      </c>
      <c r="C7" s="88" t="s">
        <v>33</v>
      </c>
      <c r="D7" s="46" t="s">
        <v>34</v>
      </c>
      <c r="E7" s="45">
        <v>200</v>
      </c>
      <c r="F7" s="10">
        <v>1.43</v>
      </c>
      <c r="G7" s="22">
        <v>27.9</v>
      </c>
      <c r="H7" s="22">
        <v>0.3</v>
      </c>
      <c r="I7" s="22">
        <v>0.02</v>
      </c>
      <c r="J7" s="23">
        <f>6.7/0.21*0.16</f>
        <v>5.1047619047619053</v>
      </c>
    </row>
    <row r="8" spans="1:10" x14ac:dyDescent="0.25">
      <c r="A8" s="82"/>
      <c r="B8" s="13" t="s">
        <v>17</v>
      </c>
      <c r="C8" s="86" t="s">
        <v>18</v>
      </c>
      <c r="D8" s="47" t="s">
        <v>19</v>
      </c>
      <c r="E8" s="48">
        <v>30</v>
      </c>
      <c r="F8" s="15">
        <v>2.84</v>
      </c>
      <c r="G8" s="11">
        <v>63</v>
      </c>
      <c r="H8" s="11">
        <v>1.8</v>
      </c>
      <c r="I8" s="11">
        <v>0.3</v>
      </c>
      <c r="J8" s="12">
        <v>12.9</v>
      </c>
    </row>
    <row r="9" spans="1:10" x14ac:dyDescent="0.25">
      <c r="A9" s="82"/>
      <c r="B9" s="28"/>
      <c r="C9" s="89"/>
      <c r="D9" s="49"/>
      <c r="E9" s="48">
        <f t="shared" ref="E9:J9" si="0">SUM(E4:E8)</f>
        <v>520</v>
      </c>
      <c r="F9" s="50">
        <f t="shared" si="0"/>
        <v>65.72</v>
      </c>
      <c r="G9" s="16">
        <f t="shared" si="0"/>
        <v>475.25</v>
      </c>
      <c r="H9" s="17">
        <f t="shared" si="0"/>
        <v>25.748000000000001</v>
      </c>
      <c r="I9" s="17">
        <f t="shared" si="0"/>
        <v>9.7629999999999981</v>
      </c>
      <c r="J9" s="18">
        <f t="shared" si="0"/>
        <v>69.396261904761914</v>
      </c>
    </row>
    <row r="10" spans="1:10" ht="15.75" thickBot="1" x14ac:dyDescent="0.3">
      <c r="A10" s="83"/>
      <c r="B10" s="14"/>
      <c r="C10" s="90"/>
      <c r="D10" s="51"/>
      <c r="E10" s="52"/>
      <c r="F10" s="24"/>
      <c r="G10" s="25"/>
      <c r="H10" s="26"/>
      <c r="I10" s="26"/>
      <c r="J10" s="27"/>
    </row>
    <row r="11" spans="1:10" x14ac:dyDescent="0.25">
      <c r="A11" s="84" t="s">
        <v>9</v>
      </c>
      <c r="B11" s="21" t="s">
        <v>23</v>
      </c>
      <c r="C11" s="53" t="s">
        <v>24</v>
      </c>
      <c r="D11" s="54" t="s">
        <v>35</v>
      </c>
      <c r="E11" s="55">
        <v>160</v>
      </c>
      <c r="F11" s="56">
        <f>0.16*215</f>
        <v>34.4</v>
      </c>
      <c r="G11" s="34">
        <f>38*1.6</f>
        <v>60.800000000000004</v>
      </c>
      <c r="H11" s="34">
        <f>0.8*1.6</f>
        <v>1.2800000000000002</v>
      </c>
      <c r="I11" s="34">
        <f>0.2*1.6</f>
        <v>0.32000000000000006</v>
      </c>
      <c r="J11" s="35">
        <f>7.5*1.6</f>
        <v>12</v>
      </c>
    </row>
    <row r="12" spans="1:10" x14ac:dyDescent="0.25">
      <c r="A12" s="82"/>
      <c r="B12" s="21" t="s">
        <v>20</v>
      </c>
      <c r="C12" s="39" t="s">
        <v>36</v>
      </c>
      <c r="D12" s="57" t="s">
        <v>37</v>
      </c>
      <c r="E12" s="58">
        <v>226</v>
      </c>
      <c r="F12" s="56">
        <v>21.93</v>
      </c>
      <c r="G12" s="42">
        <v>129</v>
      </c>
      <c r="H12" s="42">
        <v>8.64</v>
      </c>
      <c r="I12" s="42">
        <v>4.32</v>
      </c>
      <c r="J12" s="43">
        <v>13.92</v>
      </c>
    </row>
    <row r="13" spans="1:10" x14ac:dyDescent="0.25">
      <c r="A13" s="82"/>
      <c r="B13" s="9" t="s">
        <v>38</v>
      </c>
      <c r="C13" s="39" t="s">
        <v>39</v>
      </c>
      <c r="D13" s="59" t="s">
        <v>40</v>
      </c>
      <c r="E13" s="60">
        <v>210</v>
      </c>
      <c r="F13" s="61">
        <v>62.1</v>
      </c>
      <c r="G13" s="62">
        <v>341</v>
      </c>
      <c r="H13" s="22">
        <v>12.8</v>
      </c>
      <c r="I13" s="22">
        <v>12.5</v>
      </c>
      <c r="J13" s="23">
        <v>36.1</v>
      </c>
    </row>
    <row r="14" spans="1:10" x14ac:dyDescent="0.25">
      <c r="A14" s="82"/>
      <c r="B14" s="29" t="s">
        <v>15</v>
      </c>
      <c r="C14" s="63" t="s">
        <v>41</v>
      </c>
      <c r="D14" s="30" t="s">
        <v>42</v>
      </c>
      <c r="E14" s="60">
        <v>200</v>
      </c>
      <c r="F14" s="61">
        <v>12.72</v>
      </c>
      <c r="G14" s="22">
        <v>42.6</v>
      </c>
      <c r="H14" s="62">
        <v>0.2</v>
      </c>
      <c r="I14" s="62">
        <v>0.1</v>
      </c>
      <c r="J14" s="64">
        <v>10.199999999999999</v>
      </c>
    </row>
    <row r="15" spans="1:10" x14ac:dyDescent="0.25">
      <c r="A15" s="82"/>
      <c r="B15" s="13" t="s">
        <v>17</v>
      </c>
      <c r="C15" s="86" t="s">
        <v>18</v>
      </c>
      <c r="D15" s="65" t="s">
        <v>19</v>
      </c>
      <c r="E15" s="66">
        <v>30</v>
      </c>
      <c r="F15" s="67">
        <v>2.84</v>
      </c>
      <c r="G15" s="11">
        <v>63</v>
      </c>
      <c r="H15" s="11">
        <v>1.8</v>
      </c>
      <c r="I15" s="11">
        <v>0.3</v>
      </c>
      <c r="J15" s="12">
        <v>12.9</v>
      </c>
    </row>
    <row r="16" spans="1:10" x14ac:dyDescent="0.25">
      <c r="A16" s="82"/>
      <c r="B16" s="13" t="s">
        <v>17</v>
      </c>
      <c r="C16" s="86" t="s">
        <v>18</v>
      </c>
      <c r="D16" s="65" t="s">
        <v>21</v>
      </c>
      <c r="E16" s="68">
        <v>30</v>
      </c>
      <c r="F16" s="67">
        <v>2.84</v>
      </c>
      <c r="G16" s="31">
        <v>57</v>
      </c>
      <c r="H16" s="32">
        <v>1.8</v>
      </c>
      <c r="I16" s="32">
        <v>0.3</v>
      </c>
      <c r="J16" s="33">
        <v>11.4</v>
      </c>
    </row>
    <row r="17" spans="1:10" x14ac:dyDescent="0.25">
      <c r="A17" s="82"/>
      <c r="B17" s="28"/>
      <c r="C17" s="91"/>
      <c r="D17" s="69"/>
      <c r="E17" s="66">
        <f t="shared" ref="E17:J17" si="1">SUM(E11:E16)</f>
        <v>856</v>
      </c>
      <c r="F17" s="67">
        <f t="shared" si="1"/>
        <v>136.83000000000001</v>
      </c>
      <c r="G17" s="70">
        <f t="shared" si="1"/>
        <v>693.4</v>
      </c>
      <c r="H17" s="70">
        <f t="shared" si="1"/>
        <v>26.520000000000003</v>
      </c>
      <c r="I17" s="71">
        <f t="shared" si="1"/>
        <v>17.840000000000003</v>
      </c>
      <c r="J17" s="37">
        <f t="shared" si="1"/>
        <v>96.52000000000001</v>
      </c>
    </row>
    <row r="18" spans="1:10" ht="15.75" thickBot="1" x14ac:dyDescent="0.3">
      <c r="A18" s="85"/>
      <c r="B18" s="14"/>
      <c r="C18" s="92"/>
      <c r="D18" s="72"/>
      <c r="E18" s="73"/>
      <c r="F18" s="74"/>
      <c r="G18" s="75"/>
      <c r="H18" s="76"/>
      <c r="I18" s="76"/>
      <c r="J18" s="7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2024-01-18T05:03:38Z</dcterms:modified>
</cp:coreProperties>
</file>