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/>
  <c r="G12" i="1"/>
  <c r="J17" i="1"/>
  <c r="I17" i="1"/>
  <c r="H17" i="1"/>
  <c r="J11" i="1"/>
  <c r="I11" i="1"/>
  <c r="H11" i="1"/>
  <c r="G11" i="1"/>
  <c r="G17" i="1" s="1"/>
  <c r="F11" i="1"/>
  <c r="F17" i="1" s="1"/>
  <c r="F9" i="1"/>
  <c r="J7" i="1"/>
  <c r="I7" i="1"/>
  <c r="H7" i="1"/>
  <c r="G7" i="1"/>
  <c r="F7" i="1"/>
  <c r="J5" i="1"/>
  <c r="I5" i="1"/>
  <c r="H5" i="1"/>
  <c r="G5" i="1"/>
  <c r="J4" i="1"/>
  <c r="J9" i="1" s="1"/>
  <c r="I4" i="1"/>
  <c r="H4" i="1"/>
  <c r="G4" i="1"/>
  <c r="G9" i="1" s="1"/>
  <c r="H9" i="1" l="1"/>
  <c r="I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<sst xmlns="http://schemas.openxmlformats.org/spreadsheetml/2006/main" count="50" uniqueCount="43">
  <si>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</si>
  <si>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</si>
  <si>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</si>
  <si>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</si>
  <si>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</si>
  <si>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</si>
  <si>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</si>
  <si>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</si>
  <si>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</si>
  <si>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</si>
  <si>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</si>
  <si>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</si>
  <si>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</si>
  <si>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</si>
  <si>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</si>
  <si>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</si>
  <si>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</si>
  <si>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</si>
  <si>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</si>
  <si>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</si>
  <si>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</si>
  <si>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</si>
  <si>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</si>
  <si>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фрукты</t>
  </si>
  <si>
    <t>№ 54-2гн-2020</t>
  </si>
  <si>
    <t>Чай с сахаром</t>
  </si>
  <si>
    <t>сладкое</t>
  </si>
  <si>
    <t>закуска</t>
  </si>
  <si>
    <t>Т. 32 сб.81г.</t>
  </si>
  <si>
    <t>Перец болгарский</t>
  </si>
  <si>
    <t>№ 467,472 сб.2011г.</t>
  </si>
  <si>
    <t>Омлет с колбасой, маслом сливочными</t>
  </si>
  <si>
    <t>Печенье</t>
  </si>
  <si>
    <t>Яблоко</t>
  </si>
  <si>
    <t>№ 82 сб.2011г.</t>
  </si>
  <si>
    <t>Борщ с птицей  отварной</t>
  </si>
  <si>
    <t>№ 268 сб.2011г.</t>
  </si>
  <si>
    <t>Котлета из свинины</t>
  </si>
  <si>
    <t>гарнир</t>
  </si>
  <si>
    <t>№ 309 сб.2011г.</t>
  </si>
  <si>
    <t>Макаронные изделия отварные</t>
  </si>
  <si>
    <t>Хлеб  ржано-пшеничный</t>
  </si>
  <si>
    <t>2024-03-29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</si>
</sst>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5" fillId="0" borderId="24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5" fillId="0" borderId="25" xfId="0" applyFont="1" applyBorder="1"/>
    <xf numFmtId="0" fontId="1" fillId="2" borderId="26" xfId="0" applyFont="1" applyFill="1" applyBorder="1"/>
    <xf numFmtId="0" fontId="4" fillId="2" borderId="30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0" fontId="4" fillId="2" borderId="32" xfId="2" applyNumberFormat="1" applyFont="1" applyFill="1" applyBorder="1" applyAlignment="1">
      <alignment horizontal="center"/>
    </xf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/>
    <xf numFmtId="0" fontId="1" fillId="2" borderId="33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4" xfId="0" applyNumberFormat="1" applyFont="1" applyFill="1" applyBorder="1" applyAlignment="1"/>
    <xf numFmtId="0" fontId="1" fillId="2" borderId="29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7" xfId="0" applyFont="1" applyFill="1" applyBorder="1"/>
    <xf numFmtId="0" fontId="4" fillId="2" borderId="36" xfId="2" applyNumberFormat="1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0" fontId="4" fillId="2" borderId="14" xfId="0" applyFont="1" applyFill="1" applyBorder="1"/>
    <xf numFmtId="0" fontId="1" fillId="2" borderId="38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7" xfId="0" applyFont="1" applyBorder="1"/>
    <xf numFmtId="0" fontId="4" fillId="2" borderId="3" xfId="2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6" xfId="0" applyFont="1" applyBorder="1"/>
    <xf numFmtId="0" fontId="1" fillId="2" borderId="37" xfId="0" applyFont="1" applyFill="1" applyBorder="1"/>
    <xf numFmtId="0" fontId="4" fillId="0" borderId="26" xfId="0" applyFont="1" applyBorder="1"/>
    <xf numFmtId="0" fontId="4" fillId="2" borderId="40" xfId="2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0" fontId="4" fillId="2" borderId="41" xfId="0" applyFont="1" applyFill="1" applyBorder="1"/>
    <xf numFmtId="0" fontId="4" fillId="0" borderId="39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2" borderId="39" xfId="0" applyFont="1" applyFill="1" applyBorder="1"/>
    <xf numFmtId="0" fontId="4" fillId="2" borderId="42" xfId="2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left"/>
    </xf>
    <xf numFmtId="0" fontId="1" fillId="2" borderId="4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43" xfId="0" applyFont="1" applyFill="1" applyBorder="1"/>
    <xf numFmtId="0" fontId="4" fillId="2" borderId="44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0" zoomScaleNormal="90" workbookViewId="0">
      <selection activeCell="C15" sqref="C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65" t="s">
        <v>13</v>
      </c>
      <c r="C1" s="66"/>
      <c r="D1" s="67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0" t="s">
        <v>14</v>
      </c>
      <c r="B4" s="31" t="s">
        <v>27</v>
      </c>
      <c r="C4" s="68" t="s">
        <v>28</v>
      </c>
      <c r="D4" s="52" t="s">
        <v>29</v>
      </c>
      <c r="E4" s="53">
        <v>60</v>
      </c>
      <c r="F4" s="54">
        <v>19.55</v>
      </c>
      <c r="G4" s="58">
        <f>27*0.6</f>
        <v>16.2</v>
      </c>
      <c r="H4" s="58">
        <f>1.3*0.6</f>
        <v>0.78</v>
      </c>
      <c r="I4" s="58">
        <f>0.1*0.6</f>
        <v>0.06</v>
      </c>
      <c r="J4" s="59">
        <f>5.3*0.6</f>
        <v>3.1799999999999997</v>
      </c>
    </row>
    <row r="5" spans="1:12" x14ac:dyDescent="0.35">
      <c r="A5" s="25"/>
      <c r="B5" s="60" t="s">
        <v>21</v>
      </c>
      <c r="C5" s="61" t="s">
        <v>30</v>
      </c>
      <c r="D5" s="35" t="s">
        <v>31</v>
      </c>
      <c r="E5" s="62">
        <v>200</v>
      </c>
      <c r="F5" s="13">
        <v>79.77</v>
      </c>
      <c r="G5" s="28">
        <f>237.23/0.15*0.2</f>
        <v>316.30666666666667</v>
      </c>
      <c r="H5" s="28">
        <f>12.68/0.15*0.2</f>
        <v>16.906666666666666</v>
      </c>
      <c r="I5" s="28">
        <f>19.42/0.15*0.2</f>
        <v>25.893333333333342</v>
      </c>
      <c r="J5" s="17">
        <f>3.15/0.15*0.2</f>
        <v>4.2</v>
      </c>
    </row>
    <row r="6" spans="1:12" x14ac:dyDescent="0.35">
      <c r="A6" s="25"/>
      <c r="B6" s="20" t="s">
        <v>15</v>
      </c>
      <c r="C6" s="63" t="s">
        <v>24</v>
      </c>
      <c r="D6" s="35" t="s">
        <v>25</v>
      </c>
      <c r="E6" s="34">
        <v>200</v>
      </c>
      <c r="F6" s="13">
        <v>1.43</v>
      </c>
      <c r="G6" s="36">
        <v>26.8</v>
      </c>
      <c r="H6" s="36">
        <v>0.2</v>
      </c>
      <c r="I6" s="36">
        <v>0.02</v>
      </c>
      <c r="J6" s="64">
        <v>6.5</v>
      </c>
    </row>
    <row r="7" spans="1:12" x14ac:dyDescent="0.35">
      <c r="A7" s="25"/>
      <c r="B7" s="20" t="s">
        <v>26</v>
      </c>
      <c r="C7" s="16" t="s">
        <v>18</v>
      </c>
      <c r="D7" s="35" t="s">
        <v>32</v>
      </c>
      <c r="E7" s="34">
        <v>30</v>
      </c>
      <c r="F7" s="13">
        <f>0.03*224</f>
        <v>6.72</v>
      </c>
      <c r="G7" s="28">
        <f>417*0.3</f>
        <v>125.1</v>
      </c>
      <c r="H7" s="28">
        <f>7.5*0.3</f>
        <v>2.25</v>
      </c>
      <c r="I7" s="28">
        <f>9.8*0.3</f>
        <v>2.94</v>
      </c>
      <c r="J7" s="17">
        <f>74.4*0.3</f>
        <v>22.32</v>
      </c>
    </row>
    <row r="8" spans="1:12" x14ac:dyDescent="0.35">
      <c r="A8" s="10"/>
      <c r="B8" s="16" t="s">
        <v>17</v>
      </c>
      <c r="C8" s="16" t="s">
        <v>18</v>
      </c>
      <c r="D8" s="21" t="s">
        <v>19</v>
      </c>
      <c r="E8" s="38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29"/>
      <c r="L8" s="29"/>
    </row>
    <row r="9" spans="1:12" x14ac:dyDescent="0.35">
      <c r="A9" s="10"/>
      <c r="B9" s="39"/>
      <c r="C9" s="26"/>
      <c r="D9" s="24"/>
      <c r="E9" s="47">
        <f>SUM(E4:E8)</f>
        <v>520</v>
      </c>
      <c r="F9" s="48">
        <f>SUM(F4:F8)</f>
        <v>110.31</v>
      </c>
      <c r="G9" s="49">
        <f>SUM(G4:G8)</f>
        <v>547.40666666666664</v>
      </c>
      <c r="H9" s="50">
        <f>SUM(H4:H8)</f>
        <v>21.936666666666667</v>
      </c>
      <c r="I9" s="50">
        <f>SUM(I4:I8)</f>
        <v>29.213333333333342</v>
      </c>
      <c r="J9" s="51">
        <f>SUM(J4:J8)</f>
        <v>49.1</v>
      </c>
    </row>
    <row r="10" spans="1:12" ht="15" thickBot="1" x14ac:dyDescent="0.4">
      <c r="A10" s="37"/>
      <c r="B10" s="22"/>
      <c r="C10" s="27"/>
      <c r="D10" s="55"/>
      <c r="E10" s="56"/>
      <c r="F10" s="57"/>
      <c r="G10" s="18"/>
      <c r="H10" s="18"/>
      <c r="I10" s="18"/>
      <c r="J10" s="19"/>
    </row>
    <row r="11" spans="1:12" x14ac:dyDescent="0.35">
      <c r="A11" s="11" t="s">
        <v>9</v>
      </c>
      <c r="B11" s="31" t="s">
        <v>23</v>
      </c>
      <c r="C11" s="69" t="s">
        <v>18</v>
      </c>
      <c r="D11" s="70" t="s">
        <v>33</v>
      </c>
      <c r="E11" s="71">
        <v>210</v>
      </c>
      <c r="F11" s="54">
        <f>0.21*170</f>
        <v>35.699999999999996</v>
      </c>
      <c r="G11" s="72">
        <f>47*2.1</f>
        <v>98.7</v>
      </c>
      <c r="H11" s="73">
        <f>0.4*2.1</f>
        <v>0.84000000000000008</v>
      </c>
      <c r="I11" s="73">
        <f>0.4*2.1</f>
        <v>0.84000000000000008</v>
      </c>
      <c r="J11" s="74">
        <f>9.8*2.1</f>
        <v>20.580000000000002</v>
      </c>
    </row>
    <row r="12" spans="1:12" x14ac:dyDescent="0.35">
      <c r="A12" s="25"/>
      <c r="B12" s="60" t="s">
        <v>20</v>
      </c>
      <c r="C12" s="20" t="s">
        <v>34</v>
      </c>
      <c r="D12" s="75" t="s">
        <v>35</v>
      </c>
      <c r="E12" s="32">
        <v>213</v>
      </c>
      <c r="F12" s="33">
        <v>16.36</v>
      </c>
      <c r="G12" s="36">
        <f>119.4+25</f>
        <v>144.4</v>
      </c>
      <c r="H12" s="36">
        <v>4.4000000000000004</v>
      </c>
      <c r="I12" s="36">
        <v>7.3</v>
      </c>
      <c r="J12" s="64">
        <v>10.7</v>
      </c>
    </row>
    <row r="13" spans="1:12" x14ac:dyDescent="0.35">
      <c r="A13" s="25"/>
      <c r="B13" s="60" t="s">
        <v>22</v>
      </c>
      <c r="C13" s="16" t="s">
        <v>36</v>
      </c>
      <c r="D13" s="76" t="s">
        <v>37</v>
      </c>
      <c r="E13" s="62">
        <v>90</v>
      </c>
      <c r="F13" s="33">
        <v>32.69</v>
      </c>
      <c r="G13" s="77">
        <v>271.2</v>
      </c>
      <c r="H13" s="77">
        <v>16.399999999999999</v>
      </c>
      <c r="I13" s="77">
        <v>16.32</v>
      </c>
      <c r="J13" s="77">
        <v>14.64</v>
      </c>
    </row>
    <row r="14" spans="1:12" x14ac:dyDescent="0.35">
      <c r="A14" s="25"/>
      <c r="B14" s="20" t="s">
        <v>38</v>
      </c>
      <c r="C14" s="20" t="s">
        <v>39</v>
      </c>
      <c r="D14" s="78" t="s">
        <v>40</v>
      </c>
      <c r="E14" s="79">
        <v>150</v>
      </c>
      <c r="F14" s="13">
        <v>9.91</v>
      </c>
      <c r="G14" s="36">
        <v>202</v>
      </c>
      <c r="H14" s="28">
        <v>5.3</v>
      </c>
      <c r="I14" s="28">
        <v>5.5</v>
      </c>
      <c r="J14" s="17">
        <v>32.700000000000003</v>
      </c>
    </row>
    <row r="15" spans="1:12" x14ac:dyDescent="0.35">
      <c r="A15" s="25"/>
      <c r="B15" s="20" t="s">
        <v>15</v>
      </c>
      <c r="C15" s="80" t="s">
        <v>24</v>
      </c>
      <c r="D15" s="76" t="s">
        <v>25</v>
      </c>
      <c r="E15" s="34">
        <v>200</v>
      </c>
      <c r="F15" s="13">
        <v>1.43</v>
      </c>
      <c r="G15" s="36">
        <v>26.8</v>
      </c>
      <c r="H15" s="36">
        <v>0.2</v>
      </c>
      <c r="I15" s="36">
        <v>0.02</v>
      </c>
      <c r="J15" s="64">
        <v>6.5</v>
      </c>
    </row>
    <row r="16" spans="1:12" x14ac:dyDescent="0.35">
      <c r="A16" s="25"/>
      <c r="B16" s="81" t="s">
        <v>17</v>
      </c>
      <c r="C16" s="16" t="s">
        <v>18</v>
      </c>
      <c r="D16" s="21" t="s">
        <v>41</v>
      </c>
      <c r="E16" s="38">
        <v>30</v>
      </c>
      <c r="F16" s="12">
        <v>2.84</v>
      </c>
      <c r="G16" s="82">
        <v>57</v>
      </c>
      <c r="H16" s="83">
        <v>1.8</v>
      </c>
      <c r="I16" s="83">
        <v>0.3</v>
      </c>
      <c r="J16" s="84">
        <v>11.4</v>
      </c>
    </row>
    <row r="17" spans="1:10" x14ac:dyDescent="0.35">
      <c r="A17" s="10"/>
      <c r="B17" s="39"/>
      <c r="C17" s="26"/>
      <c r="D17" s="85"/>
      <c r="E17" s="40">
        <f>SUM(E11:E16)</f>
        <v>893</v>
      </c>
      <c r="F17" s="12">
        <f>SUM(F11:F16)</f>
        <v>98.93</v>
      </c>
      <c r="G17" s="41">
        <f>SUM(G11:G16)</f>
        <v>800.09999999999991</v>
      </c>
      <c r="H17" s="41">
        <f>SUM(H11:H16)</f>
        <v>28.94</v>
      </c>
      <c r="I17" s="42">
        <f>SUM(I11:I16)</f>
        <v>30.28</v>
      </c>
      <c r="J17" s="43">
        <f>SUM(J11:J16)</f>
        <v>96.52000000000001</v>
      </c>
    </row>
    <row r="18" spans="1:10" ht="15" thickBot="1" x14ac:dyDescent="0.4">
      <c r="A18" s="23"/>
      <c r="B18" s="22"/>
      <c r="C18" s="27"/>
      <c r="D18" s="86"/>
      <c r="E18" s="44"/>
      <c r="F18" s="45"/>
      <c r="G18" s="46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2024-03-28T06:23:17Z</dcterms:modified>
</cp:coreProperties>
</file>